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FHD\CSP\CSBG\CSBG\Applications\2021\"/>
    </mc:Choice>
  </mc:AlternateContent>
  <bookViews>
    <workbookView xWindow="120" yWindow="60" windowWidth="11340" windowHeight="6030"/>
  </bookViews>
  <sheets>
    <sheet name="STAR Assessment" sheetId="1" r:id="rId1"/>
    <sheet name="Agency STAR Results" sheetId="3" r:id="rId2"/>
    <sheet name="ScoreTable" sheetId="4" state="hidden" r:id="rId3"/>
    <sheet name="Risk Based Monitoring Plan" sheetId="2" r:id="rId4"/>
  </sheets>
  <definedNames>
    <definedName name="AgencyTable">#REF!</definedName>
    <definedName name="Audit">'STAR Assessment'!$H$57</definedName>
    <definedName name="BOARD">'STAR Assessment'!$H$24</definedName>
    <definedName name="Complaints">'STAR Assessment'!$H$78</definedName>
    <definedName name="Financial">'STAR Assessment'!$H$8</definedName>
    <definedName name="Monitoring">'STAR Assessment'!$H$46</definedName>
    <definedName name="_xlnm.Print_Titles" localSheetId="0">'STAR Assessment'!$1:$6</definedName>
    <definedName name="Programs">'STAR Assessment'!$H$35</definedName>
    <definedName name="QUALITY">'STAR Assessment'!$H$15</definedName>
    <definedName name="Report">'STAR Assessment'!$H$72</definedName>
    <definedName name="Score">ScoreTable!$A$1:$C$402</definedName>
    <definedName name="Scores">ScoreTable!$A$1:$C$403</definedName>
    <definedName name="ScoreTable">#REF!</definedName>
    <definedName name="Staff">'STAR Assessment'!$H$62</definedName>
  </definedNames>
  <calcPr calcId="152511"/>
</workbook>
</file>

<file path=xl/calcChain.xml><?xml version="1.0" encoding="utf-8"?>
<calcChain xmlns="http://schemas.openxmlformats.org/spreadsheetml/2006/main">
  <c r="E3" i="3" l="1"/>
  <c r="B3" i="2"/>
  <c r="B2" i="2"/>
  <c r="A55" i="2" l="1"/>
  <c r="A53" i="2"/>
  <c r="A51" i="2"/>
  <c r="A49" i="2"/>
  <c r="A47" i="2"/>
  <c r="A45" i="2"/>
  <c r="A43" i="2"/>
  <c r="A41" i="2"/>
  <c r="A39" i="2"/>
  <c r="F6" i="2"/>
  <c r="B2" i="3" l="1"/>
  <c r="B3" i="3"/>
  <c r="F2" i="3"/>
  <c r="G77" i="1" l="1"/>
  <c r="C89" i="1" s="1"/>
  <c r="G71" i="1"/>
  <c r="C88" i="1" s="1"/>
  <c r="G61" i="1"/>
  <c r="C87" i="1" s="1"/>
  <c r="G56" i="1"/>
  <c r="C86" i="1" s="1"/>
  <c r="G45" i="1"/>
  <c r="C85" i="1" s="1"/>
  <c r="G34" i="1"/>
  <c r="C84" i="1" s="1"/>
  <c r="G23" i="1"/>
  <c r="C83" i="1" s="1"/>
  <c r="G14" i="1"/>
  <c r="C82" i="1" s="1"/>
  <c r="G7" i="1"/>
  <c r="C81" i="1" s="1"/>
  <c r="C90" i="1" l="1"/>
  <c r="A17" i="3" s="1"/>
  <c r="C11" i="2"/>
  <c r="A11" i="3"/>
  <c r="C8" i="2"/>
  <c r="A8" i="3"/>
  <c r="C12" i="2"/>
  <c r="A12" i="3"/>
  <c r="C9" i="2"/>
  <c r="A9" i="3"/>
  <c r="C13" i="2"/>
  <c r="A13" i="3"/>
  <c r="C10" i="2"/>
  <c r="A10" i="3"/>
  <c r="C14" i="2"/>
  <c r="A14" i="3"/>
  <c r="C7" i="2"/>
  <c r="C16" i="2" s="1"/>
  <c r="A7" i="3"/>
  <c r="C15" i="2"/>
  <c r="A15" i="3"/>
  <c r="D88" i="1" l="1"/>
  <c r="C18" i="3"/>
  <c r="C17" i="3"/>
  <c r="D14" i="2"/>
</calcChain>
</file>

<file path=xl/sharedStrings.xml><?xml version="1.0" encoding="utf-8"?>
<sst xmlns="http://schemas.openxmlformats.org/spreadsheetml/2006/main" count="1209" uniqueCount="368">
  <si>
    <t>Findings in the last audit (same audit firm used many years; same person each year; late audits).</t>
  </si>
  <si>
    <t>Personnel policies out of date (look for whistleblower system).</t>
  </si>
  <si>
    <t>Little or no investment in staff development (do staff know about policies?).</t>
  </si>
  <si>
    <t>Cash flow problems (no reserve funds; short-term loans; aged payables over 60 days; little CSBG used for direct; improper expenditures based on cost allocations).</t>
  </si>
  <si>
    <t>Instability among key staff--constant turnover for Executive Director, Program Managers, fiscal.</t>
  </si>
  <si>
    <t>Compensation plans dissimilar to like-sized orgs in the same geographic area.</t>
  </si>
  <si>
    <t>Non-competitive leveraging of funds.</t>
  </si>
  <si>
    <t>Most (90 percent) board meetings do not have a quorum according to the bylaws.</t>
  </si>
  <si>
    <t>Score</t>
  </si>
  <si>
    <t>Cash Flow</t>
  </si>
  <si>
    <t>Support of ROMA concepts</t>
  </si>
  <si>
    <t xml:space="preserve">ROMA tools used for planning, PR, evaluation </t>
  </si>
  <si>
    <t>Integrated management of programs/services across sites</t>
  </si>
  <si>
    <t>Leveraging of funds</t>
  </si>
  <si>
    <t>Personnel policies (look for whistleblower system)</t>
  </si>
  <si>
    <t>Investment in staff development (do staff know about policies?)</t>
  </si>
  <si>
    <t xml:space="preserve">Compensation plans </t>
  </si>
  <si>
    <t>Relationships with funders</t>
  </si>
  <si>
    <t>Size and Complexity of the grants</t>
  </si>
  <si>
    <t>Large grants that are very complex</t>
  </si>
  <si>
    <t>Small grants that are not very complex</t>
  </si>
  <si>
    <t>Size of the grantee</t>
  </si>
  <si>
    <t>Large grantee with more than 80 staff member (Budget over $8 m)</t>
  </si>
  <si>
    <t>Small grantee with less than 8 staff members (Budget under $500,000)</t>
  </si>
  <si>
    <t>Prior year grant spending</t>
  </si>
  <si>
    <t>Over 75% of the grant remains unspent</t>
  </si>
  <si>
    <t>100% of grant spent</t>
  </si>
  <si>
    <t>Ratio of direct program funding to administrative costs</t>
  </si>
  <si>
    <t>Improper expenditures based on cost allocation, approved budget, and grant restrictions</t>
  </si>
  <si>
    <t>Public Agency</t>
  </si>
  <si>
    <t>Type of Community Action Agency</t>
  </si>
  <si>
    <t>Community Action Agency Experience</t>
  </si>
  <si>
    <t>A Community Action Agency with over 8 years of strong well documented experience</t>
  </si>
  <si>
    <t>A Community Action Agency with up to 5 years of  experience</t>
  </si>
  <si>
    <t>Policies and Procedures</t>
  </si>
  <si>
    <t>Weak and not followed</t>
  </si>
  <si>
    <t>Well-Documented, Well-Implemented, and Followed</t>
  </si>
  <si>
    <t>Internal Controls</t>
  </si>
  <si>
    <t>Well-Documented, Well-Implemented, Tested, and Followed</t>
  </si>
  <si>
    <t>Weak or none in place</t>
  </si>
  <si>
    <t>Financial Management System</t>
  </si>
  <si>
    <t>Fully integrated and strongly supports the financial operation of the agency</t>
  </si>
  <si>
    <t>Equipment Capacity</t>
  </si>
  <si>
    <t>Weak and needs upgrades</t>
  </si>
  <si>
    <t>Strong and capable of handling needs</t>
  </si>
  <si>
    <t>Tripartite Board Structure</t>
  </si>
  <si>
    <t>Not in compliance</t>
  </si>
  <si>
    <t>In compliance</t>
  </si>
  <si>
    <t>Board Membership</t>
  </si>
  <si>
    <t>Vacant positions over 90 days</t>
  </si>
  <si>
    <t>Vacant positions under 90 days</t>
  </si>
  <si>
    <t>No vacancies</t>
  </si>
  <si>
    <t>Quorum for Board Meetings</t>
  </si>
  <si>
    <t>Minutes</t>
  </si>
  <si>
    <t>Minutes are not uploaded in the state wide system</t>
  </si>
  <si>
    <t>Minutes are uploaded but not timely</t>
  </si>
  <si>
    <t>Minutes are uploaded in a timely fashion</t>
  </si>
  <si>
    <t>Board Participation</t>
  </si>
  <si>
    <t>None</t>
  </si>
  <si>
    <t>Some</t>
  </si>
  <si>
    <t>Average</t>
  </si>
  <si>
    <t>Good</t>
  </si>
  <si>
    <t>Full - Plan, develop, implement, and evaluate programs/agency</t>
  </si>
  <si>
    <t>Board Strategic Planning Participation</t>
  </si>
  <si>
    <t>Approval of plan - but not a lot of other participation</t>
  </si>
  <si>
    <t xml:space="preserve">Full Participation - Plan, develop, implement, and evaluate </t>
  </si>
  <si>
    <t>Leadership Experience</t>
  </si>
  <si>
    <t xml:space="preserve">Good strong leadership </t>
  </si>
  <si>
    <t>Quality of the Community Needs Assessment</t>
  </si>
  <si>
    <t>Community Level Initiatives</t>
  </si>
  <si>
    <t>CSBG Goal Obtainment</t>
  </si>
  <si>
    <t>CSBG Systemic data collection</t>
  </si>
  <si>
    <t>No method - paper, multiple errors, duplication</t>
  </si>
  <si>
    <t>Average data collection - multiple systems, weak in efforts to avoid reported duplication</t>
  </si>
  <si>
    <t>Strong real time data collection process with a duplication filter to reduce errors and report accurate data</t>
  </si>
  <si>
    <t>Prior Financial Monitoring</t>
  </si>
  <si>
    <t>Desk Review within the past 18 months</t>
  </si>
  <si>
    <t>None within the past 24 months</t>
  </si>
  <si>
    <t>Onsite financial monitoring within the past 12 months</t>
  </si>
  <si>
    <t>Prior Programmatic Monitoring</t>
  </si>
  <si>
    <t>Prior Organizational Standards Monitoring</t>
  </si>
  <si>
    <t>Onsite programmatic monitoring within the past 12 months</t>
  </si>
  <si>
    <t>Onsite organizational standards monitoring within the past 12 months</t>
  </si>
  <si>
    <t>New Community Action Agency Monitoring</t>
  </si>
  <si>
    <t>Not a new Community Action Agency</t>
  </si>
  <si>
    <t>Financial Findings</t>
  </si>
  <si>
    <t xml:space="preserve">1 to 2 financial findings </t>
  </si>
  <si>
    <t>No findings</t>
  </si>
  <si>
    <t>Programmatic Findings</t>
  </si>
  <si>
    <t xml:space="preserve">1 to 2 programmatic findings </t>
  </si>
  <si>
    <t>Organizational Standards Findings</t>
  </si>
  <si>
    <t>Unmet standards on a TAP</t>
  </si>
  <si>
    <t>Unmet standards to be corrected in 30 days (on a CAP)</t>
  </si>
  <si>
    <t>100% of standards are met</t>
  </si>
  <si>
    <t>Type of Corrective Action</t>
  </si>
  <si>
    <t>QIP</t>
  </si>
  <si>
    <t>Disallowed Costs</t>
  </si>
  <si>
    <t>Agency on a repayment plan</t>
  </si>
  <si>
    <t>Pending a repayment plan</t>
  </si>
  <si>
    <t>Disallowed costs repaid</t>
  </si>
  <si>
    <t>Questioned costs identified</t>
  </si>
  <si>
    <t>Documentation</t>
  </si>
  <si>
    <t>Weak/unorganized/ incomplete</t>
  </si>
  <si>
    <t xml:space="preserve">Strong with electronic real time documentation </t>
  </si>
  <si>
    <t>Levels of Capacity</t>
  </si>
  <si>
    <t>Less than 75% staff positions filled</t>
  </si>
  <si>
    <t>Currently fully staffed - no vacancies</t>
  </si>
  <si>
    <t>75% of staff positions filled - vacancies</t>
  </si>
  <si>
    <t>Levels for Services</t>
  </si>
  <si>
    <t>Staffing levels insufficient</t>
  </si>
  <si>
    <t>Staffing plan in place - not fully executed</t>
  </si>
  <si>
    <t>Levels sufficient for strong service delivery</t>
  </si>
  <si>
    <t>Consistently late for multiple programs</t>
  </si>
  <si>
    <t>Timely Submission</t>
  </si>
  <si>
    <t>Expenditure Reimbursement Reports (bills) timely submission</t>
  </si>
  <si>
    <t>Expenditure Reimbursement Reports (bills) error rate/revisions</t>
  </si>
  <si>
    <t>Multiple errors/multiple revisions in many programs</t>
  </si>
  <si>
    <t>No more than 3 revised statements in a year</t>
  </si>
  <si>
    <t>No revisions</t>
  </si>
  <si>
    <t>Sometimes Late (3 or less)</t>
  </si>
  <si>
    <t>Application Processing</t>
  </si>
  <si>
    <t>Late submissions</t>
  </si>
  <si>
    <t>Many errors</t>
  </si>
  <si>
    <t>Timely and Accurate</t>
  </si>
  <si>
    <t>Program Reporting</t>
  </si>
  <si>
    <t>Late/Many errors</t>
  </si>
  <si>
    <t>Some Errors</t>
  </si>
  <si>
    <t>History of Complaints</t>
  </si>
  <si>
    <t>Many complaints in multiple programs</t>
  </si>
  <si>
    <t>Some complaints in a specific program</t>
  </si>
  <si>
    <t>No complaints</t>
  </si>
  <si>
    <t>New Community Action Agency or a Community Action Agency with no experience</t>
  </si>
  <si>
    <t>Low rate of errors to no errors in billings for unallowable or expenditures not in budget</t>
  </si>
  <si>
    <t>Average rate of errors to no errors in billings for unallowable or expenditures not in budget</t>
  </si>
  <si>
    <t>Medium size grants</t>
  </si>
  <si>
    <t>Medium grantee with 25+ staff members (Budget around $1 to $2m)</t>
  </si>
  <si>
    <t>Personnel policies do not contain all the required information - review in progress</t>
  </si>
  <si>
    <t>Personnel policies are in compliance and contains the appropriate information</t>
  </si>
  <si>
    <t>Irregular training is available</t>
  </si>
  <si>
    <t>Investment in staff development is demonstrated</t>
  </si>
  <si>
    <t>Experienced key staff with little to no turnover</t>
  </si>
  <si>
    <t>2 Moderate</t>
  </si>
  <si>
    <t>3 Average</t>
  </si>
  <si>
    <t>4 Mild</t>
  </si>
  <si>
    <t>5 Low Risk</t>
  </si>
  <si>
    <t>Audit Findings - Financial</t>
  </si>
  <si>
    <t>Audit Findings - Programmatic</t>
  </si>
  <si>
    <t>Last Audit</t>
  </si>
  <si>
    <t>Findings in the last audit or unresolved audit findings or exceptions from prior years.</t>
  </si>
  <si>
    <t>Audit firm service bid ever 3 yrs.; different person every 3 years; timely audits.</t>
  </si>
  <si>
    <t>No findings in the last audit.  No unresolved audit findings or exceptions from prior years.</t>
  </si>
  <si>
    <t>Findings that are non-material or significant internal control deficiencies.</t>
  </si>
  <si>
    <t>Program Funding</t>
  </si>
  <si>
    <t>Reduction and/or loss of funding or programs.</t>
  </si>
  <si>
    <t>No Changes</t>
  </si>
  <si>
    <t>Strong funding may include increases and/or new programs.</t>
  </si>
  <si>
    <t>No findings.  Same firm over 3 years with same auditor</t>
  </si>
  <si>
    <t>Between 80% and 99% spent</t>
  </si>
  <si>
    <t xml:space="preserve">Between 50% and 79% spent </t>
  </si>
  <si>
    <t xml:space="preserve">Good balance/ratio of program to admin costs with CSBG funds
Less than 15% </t>
  </si>
  <si>
    <t>Average balance/ratio of program to admin costs with CSBG funds
Between 35% and 15% when agency shows limited number of other funding sources (2 to 3 other sources)</t>
  </si>
  <si>
    <t>High amount of funds spent on admin and very low number of other funding sources which limits the assistance to clients (agency is using grant funds mostly to fund employees)</t>
  </si>
  <si>
    <t xml:space="preserve">No cash flow problem.  Board has approved contingency plan.  Line of credit has not been used in the past two years </t>
  </si>
  <si>
    <t>Annual line of credit is being used to make payroll only once a year during grant funding delays due to year-end processing</t>
  </si>
  <si>
    <t>Cash flow problems (low reserve funds; short-term loans; aged payables over 30 days; more frequent credit card usage).</t>
  </si>
  <si>
    <t xml:space="preserve">No cash flow problem.  But cash flow ratio weak. </t>
  </si>
  <si>
    <t>High number of errors in billing process. Cost allocation is not being used or is out of date.</t>
  </si>
  <si>
    <t>Private-Nonprofit (501(C)3) 
Reorganized Public Agency</t>
  </si>
  <si>
    <t>Policies and procedures are documented but agency does not have a consistent employee training program</t>
  </si>
  <si>
    <t xml:space="preserve">Staff is not aware of policies and procedures, agency makes many exceptions for special circumstances </t>
  </si>
  <si>
    <t>Documented and implemented but not tested</t>
  </si>
  <si>
    <t>Fully integrated which strong training program and evaluation to ensure nothing is missed</t>
  </si>
  <si>
    <t>Average integration - mostly paper, no real time schedule or management approvals in place</t>
  </si>
  <si>
    <t>Average integration - many revisions or late invoice processing</t>
  </si>
  <si>
    <t>Needs slight upgrades that will cost over $35,000</t>
  </si>
  <si>
    <t xml:space="preserve">Needs slight upgrades that is low cost </t>
  </si>
  <si>
    <t>Needs slight upgrades that is average cost</t>
  </si>
  <si>
    <t>Board members/managers have received no poverty or community action training in the last year.</t>
  </si>
  <si>
    <t>Existing/returning Board members do not receive orientation (look for job description, separation of job duties).  Board members/managers have received no poverty or community action training in the last 3 yrs.</t>
  </si>
  <si>
    <t>Some  (25 percent) board meetings do not have a quorum according to the bylaws.</t>
  </si>
  <si>
    <t>All  (100 percent) board meetings have a quorum according to the bylaws.</t>
  </si>
  <si>
    <t>Members do not participate in strategic planning</t>
  </si>
  <si>
    <t xml:space="preserve">New Board/Leadership Changes/Weak board
The Board does not set policies to ensure the CAA is run legally, ethically and effectively.
Board members spend no time advocating for the agency in the community. Agency does not have a clear policy on conflict of interest or the  agency does not follow their conflict of interest policy. </t>
  </si>
  <si>
    <t>Financial Report Review</t>
  </si>
  <si>
    <t>ROMA</t>
  </si>
  <si>
    <t>No Review</t>
  </si>
  <si>
    <t>Financial Report is presented at each board meeting, board members understands the information and they can make good decisions</t>
  </si>
  <si>
    <t>Financial Report is presented and the board seems to understand the information but the report is not very readable</t>
  </si>
  <si>
    <t xml:space="preserve">The board has no ROMA concept knowledge </t>
  </si>
  <si>
    <t>The board has a basic knowledge of ROMA but does not fully engage in discussions</t>
  </si>
  <si>
    <t>The board understands ROMA which is demonstrated through the minutes and report presentations.  Board has a good knowledge of ROMA.</t>
  </si>
  <si>
    <t>Community Needs Assessment timing</t>
  </si>
  <si>
    <t>In compliance - Community Needs Assessment has been completed within 3 years</t>
  </si>
  <si>
    <t>Late but in process.  Prior Community Assessment lacked details that would help agency identify community needs</t>
  </si>
  <si>
    <t>Staff fully participates in ROMA Collaborative.</t>
  </si>
  <si>
    <t>ROMA tools used for planning, PR, evaluation (All NPIs are measured on an ongoing, repeating basis)</t>
  </si>
  <si>
    <t>No ROMA tools used for planning, PR, evaluation (No NPIs are measured on an ongoing, repeating basis)</t>
  </si>
  <si>
    <t>ROMA tools used for planning, PR, evaluation (NPIs are planned and reported but outcomes are not consistently met)</t>
  </si>
  <si>
    <t>Several community level initiatives reported on the CSBG Annual Report.  More than 3 are reported.</t>
  </si>
  <si>
    <t>Several community level initiatives reported on the CSBG Annual Report.   Three are reported.</t>
  </si>
  <si>
    <t>Some community level initiatives reported on the CSBG Annual Report.   Two are reported.</t>
  </si>
  <si>
    <t>Some community level initiatives reported on the CSBG Annual Report.   One is reported.</t>
  </si>
  <si>
    <t>No participation in community level initiatives.
None is reported.</t>
  </si>
  <si>
    <t>Strong - many programs, real time data entry, documents uploaded on time</t>
  </si>
  <si>
    <t>Average - some programs, not all data entry is real time, most documents are uploaded on time</t>
  </si>
  <si>
    <t>Strong goal obtainment - CSBG Annual Report shows most all targets are met by 90% or more</t>
  </si>
  <si>
    <t>Average goal obtainment - CSBG Annual Report shows most all targets are met in the range of 75% to 89%</t>
  </si>
  <si>
    <t xml:space="preserve">Does not consistently meet goals.  CSBG Annual Report shows most all targets are not met.
</t>
  </si>
  <si>
    <t xml:space="preserve">CSBG community assessment is out of date, not appropriate in scale. </t>
  </si>
  <si>
    <t>Incomplete and lacks details.  Community Assessment lacked details that would help agency identify community needs.   Community plan lacks attention to detail--incomplete, inaccurate, no good narrative example.</t>
  </si>
  <si>
    <t xml:space="preserve">Strong Community Needs Assessment.
Community Assessment strongly supported  and identified community needs.  Community plan is strong in attention to details --complete, accurate, good narrative example. </t>
  </si>
  <si>
    <t>Average.  Community Assessment provided some details that would help agency identify community needs.  Community plan is basic in attention to details -- it is complete and accurate but does not have good narrative examples.</t>
  </si>
  <si>
    <t>No participation in service or resource planning with community partners such as HUD Continuum of Care plan, One Stop Shops for WIOA, and others.  No participation in collaborative projects with state agencies; local governments; and non-profit or faith-based organizations that serve low-income people.</t>
  </si>
  <si>
    <t>Participation in service or resource planning with community partners such as HUD Continuum of Care plan, One Stop Shops for WIOA, and others.   Leadership participation in collaborative projects with state agencies; local governments; and non-profit or faith-based organizations that serve low-income people.</t>
  </si>
  <si>
    <t>Some participation in service or resource planning with community partners such as HUD Continuum of Care plan, One Stop Shops for WIOA, and others. Some participation in collaborative projects with state agencies; local governments; and non-profit or faith-based organizations that serve low-income people.</t>
  </si>
  <si>
    <t xml:space="preserve">Participation in service or resource planning with community partners </t>
  </si>
  <si>
    <t>MONITORING</t>
  </si>
  <si>
    <t>Need to monitor in 12 months</t>
  </si>
  <si>
    <t>TAP with several finding (more than 4)</t>
  </si>
  <si>
    <t>TAP with several finding (less than 3)</t>
  </si>
  <si>
    <t>CAP - In progress (close to being completed)</t>
  </si>
  <si>
    <t xml:space="preserve">Key Management </t>
  </si>
  <si>
    <t>Changes in key management occurred 2 years ago</t>
  </si>
  <si>
    <t>Changes in key management occurred 3 years ago</t>
  </si>
  <si>
    <t>No changes in key management.</t>
  </si>
  <si>
    <t>Key financial staff</t>
  </si>
  <si>
    <t>Changes in key financial staff occurred 2 years ago</t>
  </si>
  <si>
    <t>Some minor staff turnover that was planned for or changes in key financial staff occurred 3 years ago</t>
  </si>
  <si>
    <t>No changes in key financial staff/Financial Director is not a CPA</t>
  </si>
  <si>
    <t>Strong and consistent method for routinely communicating with all staff.  Many opportunities for employees to give feedback.</t>
  </si>
  <si>
    <t xml:space="preserve">Annual method of communicating with all staff to prepare for a year of programs.  </t>
  </si>
  <si>
    <t xml:space="preserve">Compensation plans similar to like-sized orgs in the same geographic area. </t>
  </si>
  <si>
    <t>Lack of ROMA concepts (no staff/bd mbr training).</t>
  </si>
  <si>
    <t>ROMA concepts (50% of staff experienced and work with ROMA).</t>
  </si>
  <si>
    <t>ROMA concepts (100% of staff experienced and work with ROMA).</t>
  </si>
  <si>
    <t>REPORTING AND TIMELY SUBMISSIONS</t>
  </si>
  <si>
    <t>Application Processing revisions/error rates</t>
  </si>
  <si>
    <t xml:space="preserve">No more than 3 revised errors </t>
  </si>
  <si>
    <t>COMPLAINTS</t>
  </si>
  <si>
    <t xml:space="preserve">None within the past 24 months.
</t>
  </si>
  <si>
    <t>Many major financial findings with internal control problems.  Findings in the  Fiscal Monitoring, or other programs.</t>
  </si>
  <si>
    <t>Many major programmatic findings with internal control problems.  Findings in the  Programmatic Monitoring, or other programs</t>
  </si>
  <si>
    <t>Lack of support of ROMA concepts (no staff/bd mbr training).  Lack of a system to evaluate and improve programs and services.</t>
  </si>
  <si>
    <t>Relationships with funders are not transparent and respectful.  Funding is diminishing.  No growth.  Funder has called for independent program audit due to poor performance or questionable practices.</t>
  </si>
  <si>
    <t>Relationships with funders is transparent and respectful.  Funding is  growing.  Agency demonstrates good performance in many programs.</t>
  </si>
  <si>
    <t>Average relationship with some growth in funding.  Agency demonstrates average performance in many programs.</t>
  </si>
  <si>
    <t>Between 50% and 75% of the grant remains unspent</t>
  </si>
  <si>
    <t>Average balance/ratio of program to admin costs with CSBG funds
Between 35% and 26% when agency shows a good portfolio of other funding sources (3 to 5 other sources)</t>
  </si>
  <si>
    <t>Good balance/ratio of program to admin costs with CSBG funds
Between 25% and 16% when agency shows a strong portfolio of other funding sources (over 5 sources)</t>
  </si>
  <si>
    <t>Strong demonstration of leveraging of funds  - through competing for grants and other funding.</t>
  </si>
  <si>
    <t xml:space="preserve">Average board experience but not strongly engaged. 
Board members spend some time advocating for the agency in the community. Board members/managers have received no poverty or community action training in the last 2 yrs. </t>
  </si>
  <si>
    <t>Agency coordinates regularly (more than annually) with a ROMA Certified Trainer.</t>
  </si>
  <si>
    <t>Method for routinely communicating with all staff (look for how mgmt. gets staff feedback)</t>
  </si>
  <si>
    <t>No method for routinely communicating with all staff (look for how mgmt. gets staff feedback).</t>
  </si>
  <si>
    <t>Financial</t>
  </si>
  <si>
    <t>Monitoring</t>
  </si>
  <si>
    <t>Complaints</t>
  </si>
  <si>
    <t>STAR Factor Categories</t>
  </si>
  <si>
    <t>STAR Assessment Score:</t>
  </si>
  <si>
    <t>Risk Categories and  Risk Factors</t>
  </si>
  <si>
    <t>Agency Name:</t>
  </si>
  <si>
    <t>Date:</t>
  </si>
  <si>
    <t>Monitor Name:</t>
  </si>
  <si>
    <t xml:space="preserve">Risk Scale:  1 High Risk    2 Moderate    3 Average    4 Mild    5 Low Risk
</t>
  </si>
  <si>
    <r>
      <rPr>
        <b/>
        <sz val="22"/>
        <rFont val="Arial"/>
        <family val="2"/>
      </rPr>
      <t>STAR Assessment</t>
    </r>
    <r>
      <rPr>
        <b/>
        <sz val="18"/>
        <rFont val="Arial"/>
        <family val="2"/>
      </rPr>
      <t xml:space="preserve">
(State Technical Assessment Report)</t>
    </r>
  </si>
  <si>
    <r>
      <rPr>
        <b/>
        <sz val="36"/>
        <color theme="3" tint="-0.499984740745262"/>
        <rFont val="Arial"/>
        <family val="2"/>
      </rPr>
      <t xml:space="preserve">STAR </t>
    </r>
    <r>
      <rPr>
        <b/>
        <sz val="20"/>
        <color theme="3" tint="-0.499984740745262"/>
        <rFont val="Arial"/>
        <family val="2"/>
      </rPr>
      <t>Assessment Score</t>
    </r>
  </si>
  <si>
    <t>Financial Stability</t>
  </si>
  <si>
    <t>Evaluation of financial systems, financial capability, and quality of the management systems.</t>
  </si>
  <si>
    <t>FINANCIAL STABILITY</t>
  </si>
  <si>
    <t>Financial /Quality Management Systems</t>
  </si>
  <si>
    <t>FINANCIAL/QUALITY MANAGEMENT SYSTEMS</t>
  </si>
  <si>
    <t>Financial/Quality Management Systems</t>
  </si>
  <si>
    <t>Board Compliance</t>
  </si>
  <si>
    <t>BOARD COMPLIANCE</t>
  </si>
  <si>
    <t>Program and Services (Past Performance)</t>
  </si>
  <si>
    <t>PROGRAMS AND SERVICES (Past Performance)</t>
  </si>
  <si>
    <t>Evaluation of the monitoring findings.</t>
  </si>
  <si>
    <t>Single Audit Reports</t>
  </si>
  <si>
    <t>Evaluation of the size and complexity of grant awards and expenditures for each administered program.</t>
  </si>
  <si>
    <t>Evaluation of board compliance which includes board governance, compliance, and tripartite board requirements.</t>
  </si>
  <si>
    <t>Evaluation of past grant performance including planned versus actual results in CSBG.</t>
  </si>
  <si>
    <t>Evaluation of single audit reports related to any material misstatement, findings, and timeliness of the agency’s single audit.</t>
  </si>
  <si>
    <t>Single Audit Report</t>
  </si>
  <si>
    <t>SINGLE AUDIT REPORT</t>
  </si>
  <si>
    <t>LEADERSHIP AND KEY STAFF</t>
  </si>
  <si>
    <t>Leadership and Key Staff</t>
  </si>
  <si>
    <t>Evaluation of key personnel, leadership experience, staffing change over, and employee capability.</t>
  </si>
  <si>
    <t>Reporting and Timely Submission</t>
  </si>
  <si>
    <t>Evaluation of the agency’s timely submission and accuracy for reports, plans, surveys, and statement of expenditures.</t>
  </si>
  <si>
    <t>Evaluation of complaints received by the State Office.</t>
  </si>
  <si>
    <t xml:space="preserve">Program and Services 
(Past Performance) </t>
  </si>
  <si>
    <t>STAR Category Descriptions</t>
  </si>
  <si>
    <t>The STAR was conducted to prepare the upcoming fiscal year’s monitoring plan and schedule. The STAR Assessment's results can be updated throughout the year to ensure the State Office is providing quality training and technical assistance and appropriate monitoring and oversight. Typically, the STAR will be conducted on an annual basis.</t>
  </si>
  <si>
    <t>1 High Risk</t>
  </si>
  <si>
    <t>STARs</t>
  </si>
  <si>
    <t>Descripion</t>
  </si>
  <si>
    <t>Excellent</t>
  </si>
  <si>
    <t>Good Standing</t>
  </si>
  <si>
    <t>Moderate</t>
  </si>
  <si>
    <t>Needs Improvement</t>
  </si>
  <si>
    <t>«««««</t>
  </si>
  <si>
    <t>««««</t>
  </si>
  <si>
    <t>«««</t>
  </si>
  <si>
    <t>««</t>
  </si>
  <si>
    <t>«</t>
  </si>
  <si>
    <t>STAR Methodology and Status Key</t>
  </si>
  <si>
    <t>The STAR provides a mechanism for identifying which factors represent opportunities and which represent potential pitfalls for agency capacity, compliance, and performance. The STAR is not intended to be complete in identifying or reporting every possible or significant threat at your agency, preventing possible deficiencies, or complying with all of the local, state, or federal related laws or regulations. As such, it is limited in scope and intended only as a starting point for identifying the best approach for training, technical assistance, and monitoring.</t>
  </si>
  <si>
    <t>The STAR is an evaluation of factors relative to the agency’s compliance obligations, considering laws and regulations, policies and procedures, standards, and contracts, as well as strategic organizational standards and best practices to which the agency has committed. In addition, the STAR includes the evaluation of factors related to the components, covering strategic, financial, operational, and compliance objectives.</t>
  </si>
  <si>
    <t>Evidence includes consistent results from well-designed, well-conducted organizational capacity in administering and operating services and activities to reduce the causes and conditions of poverty and to help move low-income people to self-sufficiency.</t>
  </si>
  <si>
    <t>STAR Status Key:</t>
  </si>
  <si>
    <t>Even when evidence includes consistent results from well-designed, well-conducted organizational capacity in administering and operating services and activities to reduce the causes and conditions of poverty and to help move low-income people to self-sufficiency, agencies with annual State Office Administrated grant funds that exceeds $2 million will be required to participate in annual onsite monitoring.</t>
  </si>
  <si>
    <t>Evidence includes good results to determine the effects on organizational capacity in administering and operating services and activities to reduce the causes and conditions of poverty and to help move low-income people to self-sufficiency.</t>
  </si>
  <si>
    <t>Evidence is sufficient to determine average effects on organizational capacity outcomes, but the strength of the evidence is limited by the number, quality, or consistency of routine practices in administering and operating services and activities to reduce the causes and conditions of poverty and to help move low-income people to self-sufficiency.</t>
  </si>
  <si>
    <t>Evidence is insufficient to assess the effects on outcomes of organizational capacity because of limited number of quality or consistency in routine practices in administering and operating services and activities, deficiencies in conduct or internal controls, or lack of support documentation in administering and operating services and activities to reduce the causes and conditions of poverty and to help move low-income people to self-sufficiency.</t>
  </si>
  <si>
    <t>Evidence shows a strong indication of many serious deficiencies. Serious deficiencies definition, as defined by the Office of Community Services, includes findings that the agency is not in compliance with Federal or State law, or agency’s bylaws; or that the agency has committed fraud, is in financial difficulty, or is not able to provide services.</t>
  </si>
  <si>
    <r>
      <rPr>
        <b/>
        <sz val="10"/>
        <rFont val="Wingdings"/>
        <charset val="2"/>
      </rPr>
      <t xml:space="preserve">«««««
</t>
    </r>
    <r>
      <rPr>
        <b/>
        <sz val="10"/>
        <rFont val="Arial"/>
        <family val="2"/>
      </rPr>
      <t xml:space="preserve">Excellent
5 </t>
    </r>
  </si>
  <si>
    <r>
      <rPr>
        <b/>
        <sz val="10"/>
        <rFont val="Wingdings"/>
        <charset val="2"/>
      </rPr>
      <t xml:space="preserve">««««
</t>
    </r>
    <r>
      <rPr>
        <b/>
        <sz val="10"/>
        <rFont val="Arial"/>
        <family val="2"/>
      </rPr>
      <t>Good Standing
4.99 - 4.00</t>
    </r>
  </si>
  <si>
    <r>
      <rPr>
        <b/>
        <sz val="10"/>
        <rFont val="Wingdings"/>
        <charset val="2"/>
      </rPr>
      <t xml:space="preserve">«««
</t>
    </r>
    <r>
      <rPr>
        <b/>
        <sz val="10"/>
        <rFont val="Arial"/>
        <family val="2"/>
      </rPr>
      <t>Average
3.99 - 3.00</t>
    </r>
  </si>
  <si>
    <r>
      <rPr>
        <b/>
        <sz val="10"/>
        <rFont val="Wingdings"/>
        <charset val="2"/>
      </rPr>
      <t xml:space="preserve">««
</t>
    </r>
    <r>
      <rPr>
        <b/>
        <sz val="10"/>
        <rFont val="Arial"/>
        <family val="2"/>
      </rPr>
      <t>Moderate
2.99 - 2.00</t>
    </r>
  </si>
  <si>
    <r>
      <rPr>
        <b/>
        <sz val="10"/>
        <rFont val="Wingdings"/>
        <charset val="2"/>
      </rPr>
      <t xml:space="preserve">«
</t>
    </r>
    <r>
      <rPr>
        <b/>
        <sz val="10"/>
        <rFont val="Arial"/>
        <family val="2"/>
      </rPr>
      <t>Needs Improvement
1.99 - 1.00</t>
    </r>
  </si>
  <si>
    <t>Pending STAR Results</t>
  </si>
  <si>
    <t xml:space="preserve"> </t>
  </si>
  <si>
    <t>STAR Date:</t>
  </si>
  <si>
    <r>
      <rPr>
        <b/>
        <sz val="22"/>
        <rFont val="Arial"/>
        <family val="2"/>
      </rPr>
      <t>STAR Assessment</t>
    </r>
    <r>
      <rPr>
        <b/>
        <sz val="18"/>
        <rFont val="Arial"/>
        <family val="2"/>
      </rPr>
      <t xml:space="preserve">
Risked Based Monitoring Plan</t>
    </r>
  </si>
  <si>
    <t>Monitoring Plan Components:</t>
  </si>
  <si>
    <t>(Please complete the following items to create the Monitoring Schedule)</t>
  </si>
  <si>
    <t>Fiscal Year for Monitoring:</t>
  </si>
  <si>
    <t>Date of Assignment:</t>
  </si>
  <si>
    <t>Monitoring Type</t>
  </si>
  <si>
    <t>Programmatic</t>
  </si>
  <si>
    <t>Organizational Standards</t>
  </si>
  <si>
    <t>Onsite</t>
  </si>
  <si>
    <t>Desk Review</t>
  </si>
  <si>
    <t>Tentative Start Date</t>
  </si>
  <si>
    <t>Follow-up Review</t>
  </si>
  <si>
    <t xml:space="preserve">General Ledger Review </t>
  </si>
  <si>
    <t>Attend a Board Meeting</t>
  </si>
  <si>
    <t>Additional Topic Based Reviews to be completed (Enter below)</t>
  </si>
  <si>
    <t>File ID Number</t>
  </si>
  <si>
    <t>New CAA</t>
  </si>
  <si>
    <t>Monitoring Plan Schedule:</t>
  </si>
  <si>
    <t>(Please complete the following items during Monitoring)</t>
  </si>
  <si>
    <t>Financial Stability:</t>
  </si>
  <si>
    <t>Financial/Quality Management Systems:</t>
  </si>
  <si>
    <r>
      <t>Risk Based Monitoring
E</t>
    </r>
    <r>
      <rPr>
        <sz val="10"/>
        <rFont val="Arial"/>
        <family val="2"/>
      </rPr>
      <t xml:space="preserve">nter monitoring tasks by RISK CATAGORIES to be conducted in upcoming monitoring reviews.  The information can be in forms of 1.) questions to ask CAA leadership, staff, or board, 2.) instructions of support documents to collect, 3.) comments on an issue that was discovered during the STAR assessment.  (Give the Risk Based Monitoring Plan to the assigned Monitor to include in the monitoring review.)  Use ALT-ENTER to add a hard return.  </t>
    </r>
  </si>
  <si>
    <t>Board Compliance:</t>
  </si>
  <si>
    <t>Single Audit Report:</t>
  </si>
  <si>
    <t>Monitoring:</t>
  </si>
  <si>
    <t>Leadership and Key Staff:</t>
  </si>
  <si>
    <t>Reporting and Timely Submission:</t>
  </si>
  <si>
    <t>Complaints:</t>
  </si>
  <si>
    <t>Additional Notes:</t>
  </si>
  <si>
    <t>Date</t>
  </si>
  <si>
    <r>
      <rPr>
        <b/>
        <sz val="10"/>
        <rFont val="Arial"/>
        <family val="2"/>
      </rPr>
      <t xml:space="preserve">Scale: </t>
    </r>
    <r>
      <rPr>
        <sz val="10"/>
        <rFont val="Arial"/>
      </rPr>
      <t xml:space="preserve"> 5 Stars - Excellent    4 Stars - Good Standing    3 Stars - Average    2 Stars -  Moderate     1 Star - Needs Improvement  </t>
    </r>
  </si>
  <si>
    <t xml:space="preserve">STAR Category Scores and Titles     </t>
  </si>
  <si>
    <t>STAR Score for agency:</t>
  </si>
  <si>
    <t>Wyoming Community Services Program CSBG Risk Assessment</t>
  </si>
  <si>
    <t xml:space="preserve">Basic attempts to leverage funds </t>
  </si>
  <si>
    <t>Evaluation of Executive Director/Grant Coordinator</t>
  </si>
  <si>
    <t>The Board fails to evaluate the Executive Director/Grant Coordinator annually based on job description &amp; performance.</t>
  </si>
  <si>
    <t>The Board fails to evaluate the Executive Director/Grant Coordinator in a timely manner based on job description &amp; performance.</t>
  </si>
  <si>
    <t>The Board evaluates the Executive Director/Grant Coordinator annually and on time based on job description &amp; performance.</t>
  </si>
  <si>
    <t xml:space="preserve"> Staff fully participates in ROMA Collaborative.  A strong system to evaluate and improve programs and services.</t>
  </si>
  <si>
    <t>Use of State Wide Database System -- CAP60</t>
  </si>
  <si>
    <t>Weak/No use of CAP60</t>
  </si>
  <si>
    <t>Changes in key management -constant turnover for Executive Director, Program Managers, fiscal</t>
  </si>
  <si>
    <t>Factor Categories</t>
  </si>
  <si>
    <t>Assessment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</si>
</sst>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sz val="10"/>
      <name val="Arial"/>
      <family val="2"/>
    </font>
    <font>
      <b/>
      <sz val="18"/>
      <name val="Arial"/>
      <family val="2"/>
    </font>
    <font>
      <b/>
      <sz val="14"/>
      <name val="Arial"/>
      <family val="2"/>
    </font>
    <font>
      <b/>
      <sz val="20"/>
      <color theme="3" tint="-0.499984740745262"/>
      <name val="Arial"/>
      <family val="2"/>
    </font>
    <font>
      <b/>
      <sz val="12"/>
      <name val="Arial"/>
      <family val="2"/>
    </font>
    <font>
      <b/>
      <sz val="22"/>
      <name val="Arial"/>
      <family val="2"/>
    </font>
    <font>
      <b/>
      <sz val="36"/>
      <color theme="3" tint="-0.499984740745262"/>
      <name val="Arial"/>
      <family val="2"/>
    </font>
    <font>
      <b/>
      <sz val="9"/>
      <name val="Arial"/>
      <family val="2"/>
    </font>
    <font>
      <sz val="48"/>
      <name val="Arial"/>
      <family val="2"/>
    </font>
    <font>
      <sz val="10"/>
      <name val="Wingdings"/>
      <charset val="2"/>
    </font>
    <font>
      <sz val="10"/>
      <name val="Cambria"/>
      <family val="1"/>
      <scheme val="major"/>
    </font>
    <font>
      <b/>
      <sz val="26"/>
      <name val="Arial"/>
      <family val="2"/>
    </font>
    <font>
      <sz val="48"/>
      <name val="Wingdings"/>
      <charset val="2"/>
    </font>
    <font>
      <b/>
      <sz val="16"/>
      <name val="Arial"/>
      <family val="2"/>
    </font>
    <font>
      <b/>
      <sz val="10"/>
      <name val="Wingdings"/>
      <charset val="2"/>
    </font>
    <font>
      <sz val="11"/>
      <name val="Arial"/>
      <family val="2"/>
    </font>
    <font>
      <sz val="24"/>
      <name val="Wingdings"/>
      <charset val="2"/>
    </font>
    <font>
      <i/>
      <sz val="8"/>
      <name val="Arial"/>
      <family val="2"/>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5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vertical="top" wrapText="1"/>
    </xf>
    <xf numFmtId="1" fontId="0" fillId="0" borderId="1" xfId="0" applyNumberFormat="1" applyBorder="1" applyAlignment="1">
      <alignment vertical="top" wrapText="1"/>
    </xf>
    <xf numFmtId="1" fontId="2" fillId="0" borderId="1" xfId="0" applyNumberFormat="1" applyFont="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1" fontId="2" fillId="2" borderId="1" xfId="0" applyNumberFormat="1"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ill="1" applyAlignment="1">
      <alignment vertical="top"/>
    </xf>
    <xf numFmtId="1" fontId="2" fillId="0" borderId="1" xfId="0" applyNumberFormat="1" applyFont="1" applyFill="1" applyBorder="1" applyAlignment="1">
      <alignment vertical="top" wrapText="1"/>
    </xf>
    <xf numFmtId="1" fontId="0" fillId="0" borderId="1" xfId="0" applyNumberFormat="1" applyFill="1" applyBorder="1" applyAlignment="1">
      <alignmen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vertical="top" wrapText="1"/>
    </xf>
    <xf numFmtId="0" fontId="1" fillId="0" borderId="5" xfId="0" applyFont="1" applyBorder="1" applyAlignment="1">
      <alignment vertical="top" wrapText="1"/>
    </xf>
    <xf numFmtId="2" fontId="0" fillId="0" borderId="0" xfId="0" applyNumberFormat="1" applyAlignment="1">
      <alignment horizontal="center" vertical="top" wrapText="1"/>
    </xf>
    <xf numFmtId="1" fontId="1" fillId="0" borderId="10" xfId="0" applyNumberFormat="1" applyFont="1" applyBorder="1" applyAlignment="1">
      <alignment horizontal="center" vertical="top" wrapText="1"/>
    </xf>
    <xf numFmtId="1" fontId="0" fillId="0" borderId="1" xfId="0" applyNumberFormat="1" applyBorder="1" applyAlignment="1">
      <alignment horizontal="center" vertical="top" wrapText="1"/>
    </xf>
    <xf numFmtId="1" fontId="0" fillId="0" borderId="0" xfId="0" applyNumberFormat="1" applyAlignment="1">
      <alignment horizontal="center" vertical="top" wrapText="1"/>
    </xf>
    <xf numFmtId="0" fontId="0" fillId="0" borderId="0" xfId="0" applyAlignment="1">
      <alignment horizontal="left" vertical="top" wrapText="1" indent="1"/>
    </xf>
    <xf numFmtId="0" fontId="2" fillId="0" borderId="0" xfId="0" applyFont="1" applyAlignment="1">
      <alignment horizontal="left" vertical="top" indent="1"/>
    </xf>
    <xf numFmtId="0" fontId="2" fillId="0" borderId="0" xfId="0" applyFont="1" applyAlignment="1">
      <alignment horizontal="left" vertical="top" wrapText="1" indent="1"/>
    </xf>
    <xf numFmtId="0" fontId="1" fillId="0" borderId="0" xfId="0" applyFont="1" applyAlignment="1">
      <alignment horizontal="left" vertical="top"/>
    </xf>
    <xf numFmtId="0" fontId="2" fillId="0" borderId="0" xfId="0" applyFont="1" applyBorder="1" applyAlignment="1">
      <alignment horizontal="left" vertical="top" indent="1"/>
    </xf>
    <xf numFmtId="0" fontId="0" fillId="0" borderId="0" xfId="0" applyBorder="1" applyAlignment="1">
      <alignment horizontal="left" vertical="top" wrapText="1" indent="1"/>
    </xf>
    <xf numFmtId="0" fontId="2" fillId="0" borderId="5" xfId="0" applyFont="1" applyBorder="1" applyAlignment="1">
      <alignment horizontal="left" vertical="top" wrapText="1" indent="1"/>
    </xf>
    <xf numFmtId="0" fontId="0" fillId="0" borderId="5" xfId="0" applyBorder="1" applyAlignment="1">
      <alignment horizontal="left" vertical="top" wrapText="1" indent="1"/>
    </xf>
    <xf numFmtId="2" fontId="1" fillId="3" borderId="3" xfId="0" applyNumberFormat="1" applyFont="1" applyFill="1" applyBorder="1" applyAlignment="1">
      <alignment horizontal="center" vertical="top" wrapText="1"/>
    </xf>
    <xf numFmtId="0" fontId="5" fillId="0" borderId="0" xfId="0" applyFont="1" applyAlignment="1">
      <alignment vertical="top" wrapText="1"/>
    </xf>
    <xf numFmtId="2" fontId="0" fillId="0" borderId="5" xfId="0" applyNumberFormat="1" applyBorder="1" applyAlignment="1">
      <alignment horizontal="center" vertical="top" wrapText="1"/>
    </xf>
    <xf numFmtId="2" fontId="1" fillId="0" borderId="0" xfId="0" applyNumberFormat="1" applyFont="1" applyAlignment="1">
      <alignment horizontal="center" vertical="top" wrapText="1"/>
    </xf>
    <xf numFmtId="0" fontId="4" fillId="0" borderId="5" xfId="0" applyFont="1" applyBorder="1" applyAlignment="1">
      <alignment horizontal="center" vertical="top" wrapText="1"/>
    </xf>
    <xf numFmtId="0" fontId="2" fillId="0" borderId="0" xfId="0" applyFont="1" applyAlignment="1">
      <alignment horizontal="left" vertical="top" wrapText="1" indent="1"/>
    </xf>
    <xf numFmtId="0" fontId="0" fillId="0" borderId="0" xfId="0" applyAlignment="1">
      <alignment horizontal="left" vertical="top" wrapText="1" inden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Border="1" applyAlignment="1">
      <alignment horizontal="right" vertical="top"/>
    </xf>
    <xf numFmtId="0" fontId="6" fillId="0" borderId="0" xfId="0" applyFont="1" applyBorder="1" applyAlignment="1">
      <alignment horizontal="left" wrapText="1"/>
    </xf>
    <xf numFmtId="0" fontId="6" fillId="0" borderId="0" xfId="0" applyFont="1" applyBorder="1" applyAlignment="1">
      <alignment horizontal="right"/>
    </xf>
    <xf numFmtId="14" fontId="6" fillId="0" borderId="4" xfId="0" applyNumberFormat="1" applyFont="1" applyBorder="1" applyAlignment="1">
      <alignment horizontal="left"/>
    </xf>
    <xf numFmtId="0" fontId="0" fillId="0" borderId="0" xfId="0" applyAlignment="1">
      <alignment horizontal="left" vertical="top"/>
    </xf>
    <xf numFmtId="1" fontId="0" fillId="0" borderId="0" xfId="0" applyNumberFormat="1"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xf>
    <xf numFmtId="0" fontId="2" fillId="0" borderId="0" xfId="0" applyFont="1" applyAlignment="1">
      <alignment vertical="top" wrapText="1"/>
    </xf>
    <xf numFmtId="2" fontId="0" fillId="0" borderId="0" xfId="0" applyNumberFormat="1"/>
    <xf numFmtId="0" fontId="11" fillId="0" borderId="0" xfId="0" applyFont="1"/>
    <xf numFmtId="0" fontId="12" fillId="0" borderId="0" xfId="0" applyFont="1"/>
    <xf numFmtId="0" fontId="0" fillId="5" borderId="0" xfId="0" applyFill="1" applyAlignment="1">
      <alignment vertical="top" wrapText="1"/>
    </xf>
    <xf numFmtId="0" fontId="6" fillId="0" borderId="0" xfId="0" applyFont="1" applyAlignment="1">
      <alignment vertical="top" wrapText="1"/>
    </xf>
    <xf numFmtId="0" fontId="1" fillId="0" borderId="0" xfId="0" applyFont="1" applyAlignment="1">
      <alignment horizontal="left" vertical="top" wrapText="1"/>
    </xf>
    <xf numFmtId="0" fontId="2" fillId="0" borderId="0" xfId="0" applyFont="1"/>
    <xf numFmtId="0" fontId="6" fillId="6" borderId="0" xfId="0" applyFont="1" applyFill="1" applyBorder="1" applyAlignment="1">
      <alignment horizontal="left" vertical="top" wrapText="1"/>
    </xf>
    <xf numFmtId="0" fontId="0" fillId="6" borderId="0" xfId="0" applyFill="1"/>
    <xf numFmtId="0" fontId="6" fillId="0" borderId="0" xfId="0" applyFont="1" applyBorder="1" applyAlignment="1">
      <alignment horizontal="center" vertical="top"/>
    </xf>
    <xf numFmtId="0" fontId="6" fillId="0" borderId="5" xfId="0" applyFont="1" applyBorder="1"/>
    <xf numFmtId="0" fontId="0" fillId="0" borderId="5" xfId="0" applyBorder="1"/>
    <xf numFmtId="0" fontId="2" fillId="0" borderId="0" xfId="0" applyFont="1" applyBorder="1"/>
    <xf numFmtId="0" fontId="1" fillId="0" borderId="0" xfId="0" applyFont="1" applyBorder="1"/>
    <xf numFmtId="0" fontId="2" fillId="0" borderId="0" xfId="0" applyFont="1" applyBorder="1" applyAlignment="1">
      <alignment horizontal="left"/>
    </xf>
    <xf numFmtId="14" fontId="6" fillId="0" borderId="0" xfId="0" applyNumberFormat="1" applyFont="1" applyBorder="1" applyAlignment="1">
      <alignment horizontal="center" vertical="top"/>
    </xf>
    <xf numFmtId="2" fontId="15" fillId="0" borderId="0" xfId="0" applyNumberFormat="1" applyFont="1" applyAlignment="1">
      <alignment horizontal="center" vertical="top" wrapText="1"/>
    </xf>
    <xf numFmtId="0" fontId="19" fillId="0" borderId="5" xfId="0" applyFont="1" applyBorder="1"/>
    <xf numFmtId="0" fontId="2" fillId="3" borderId="0" xfId="0" applyFont="1" applyFill="1" applyAlignment="1">
      <alignment vertical="top" wrapText="1"/>
    </xf>
    <xf numFmtId="0" fontId="0" fillId="3" borderId="0" xfId="0" applyFill="1" applyAlignment="1">
      <alignment vertical="top" wrapText="1"/>
    </xf>
    <xf numFmtId="0" fontId="0" fillId="3" borderId="0" xfId="0" applyFill="1"/>
    <xf numFmtId="0" fontId="2" fillId="3" borderId="0" xfId="0" applyFont="1" applyFill="1" applyAlignment="1">
      <alignment horizontal="left" vertical="top" wrapText="1"/>
    </xf>
    <xf numFmtId="0" fontId="2" fillId="0" borderId="0" xfId="0" applyFont="1" applyBorder="1" applyAlignment="1">
      <alignment horizontal="right"/>
    </xf>
    <xf numFmtId="0" fontId="2" fillId="7" borderId="5" xfId="0" applyFont="1" applyFill="1" applyBorder="1"/>
    <xf numFmtId="0" fontId="1" fillId="7" borderId="11" xfId="0" applyFont="1" applyFill="1" applyBorder="1" applyAlignment="1">
      <alignment vertical="top" wrapText="1"/>
    </xf>
    <xf numFmtId="0" fontId="2" fillId="7" borderId="11" xfId="0" applyFont="1" applyFill="1" applyBorder="1" applyAlignment="1">
      <alignment vertical="top" wrapText="1"/>
    </xf>
    <xf numFmtId="0" fontId="2" fillId="7" borderId="12" xfId="0" applyFont="1" applyFill="1" applyBorder="1"/>
    <xf numFmtId="0" fontId="2" fillId="7" borderId="1" xfId="0" applyFont="1" applyFill="1" applyBorder="1"/>
    <xf numFmtId="0" fontId="0" fillId="7" borderId="12" xfId="0" applyFill="1" applyBorder="1"/>
    <xf numFmtId="0" fontId="2" fillId="7" borderId="1" xfId="0" applyFont="1" applyFill="1" applyBorder="1" applyAlignment="1">
      <alignment horizontal="left" indent="1"/>
    </xf>
    <xf numFmtId="0" fontId="0" fillId="7" borderId="1" xfId="0" applyFill="1" applyBorder="1"/>
    <xf numFmtId="0" fontId="1" fillId="7" borderId="12" xfId="0" applyFont="1" applyFill="1" applyBorder="1" applyAlignment="1">
      <alignment horizontal="left" indent="1"/>
    </xf>
    <xf numFmtId="0" fontId="1" fillId="7" borderId="1" xfId="0" applyFont="1" applyFill="1" applyBorder="1" applyAlignment="1">
      <alignment horizontal="left" indent="1"/>
    </xf>
    <xf numFmtId="0" fontId="0" fillId="0" borderId="0" xfId="0" applyFill="1" applyBorder="1"/>
    <xf numFmtId="0" fontId="1" fillId="7" borderId="0" xfId="0" applyFont="1" applyFill="1" applyBorder="1"/>
    <xf numFmtId="0" fontId="0" fillId="7" borderId="0" xfId="0" applyFill="1" applyBorder="1"/>
    <xf numFmtId="0" fontId="19" fillId="7" borderId="0" xfId="0" applyFont="1" applyFill="1" applyBorder="1"/>
    <xf numFmtId="14" fontId="6" fillId="0" borderId="0" xfId="0" applyNumberFormat="1" applyFont="1" applyBorder="1" applyAlignment="1">
      <alignment horizontal="center"/>
    </xf>
    <xf numFmtId="2" fontId="0" fillId="0" borderId="0" xfId="0" applyNumberFormat="1" applyBorder="1" applyAlignment="1">
      <alignment horizontal="center" vertical="top" wrapText="1"/>
    </xf>
    <xf numFmtId="0" fontId="1" fillId="5" borderId="0" xfId="0" applyFont="1" applyFill="1" applyAlignment="1">
      <alignment vertical="top"/>
    </xf>
    <xf numFmtId="0" fontId="1" fillId="0" borderId="2"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wrapText="1"/>
    </xf>
    <xf numFmtId="14" fontId="6" fillId="0" borderId="0" xfId="0" applyNumberFormat="1" applyFont="1" applyBorder="1" applyAlignment="1">
      <alignment horizontal="left"/>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2" fillId="0" borderId="0" xfId="0" applyFont="1" applyAlignment="1">
      <alignment horizontal="left" vertical="top" wrapText="1" indent="1"/>
    </xf>
    <xf numFmtId="0" fontId="0" fillId="0" borderId="0" xfId="0" applyAlignment="1">
      <alignment horizontal="left" vertical="top" wrapText="1" indent="1"/>
    </xf>
    <xf numFmtId="0" fontId="4" fillId="0" borderId="5" xfId="0" applyFont="1" applyBorder="1" applyAlignment="1">
      <alignment horizontal="center" vertical="top" wrapText="1"/>
    </xf>
    <xf numFmtId="0" fontId="1" fillId="3" borderId="2"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3" xfId="0" applyFont="1" applyFill="1" applyBorder="1" applyAlignment="1">
      <alignment horizontal="center" vertical="top" wrapText="1"/>
    </xf>
    <xf numFmtId="0" fontId="5" fillId="0" borderId="0" xfId="0" applyFont="1" applyAlignment="1">
      <alignment horizontal="center" vertical="top" wrapText="1"/>
    </xf>
    <xf numFmtId="0" fontId="11" fillId="0" borderId="0" xfId="0" applyFont="1" applyAlignment="1">
      <alignment vertical="top" wrapText="1"/>
    </xf>
    <xf numFmtId="0" fontId="3" fillId="0" borderId="0" xfId="0" applyFont="1" applyBorder="1" applyAlignment="1">
      <alignment horizontal="center" vertical="top" wrapText="1"/>
    </xf>
    <xf numFmtId="0" fontId="6" fillId="0" borderId="0" xfId="0" applyFont="1" applyBorder="1" applyAlignment="1">
      <alignment horizontal="left"/>
    </xf>
    <xf numFmtId="0" fontId="6" fillId="0" borderId="0" xfId="0" applyFont="1" applyBorder="1" applyAlignment="1">
      <alignment horizontal="left" vertical="top"/>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7" fillId="0" borderId="5" xfId="0" applyFont="1" applyBorder="1" applyAlignment="1">
      <alignment horizontal="center" vertical="top" wrapText="1"/>
    </xf>
    <xf numFmtId="0" fontId="3" fillId="0" borderId="5" xfId="0" applyFont="1" applyBorder="1" applyAlignment="1">
      <alignment horizontal="center" vertical="top" wrapText="1"/>
    </xf>
    <xf numFmtId="0" fontId="6" fillId="0" borderId="4" xfId="0" applyFont="1" applyBorder="1" applyAlignment="1">
      <alignment horizontal="center"/>
    </xf>
    <xf numFmtId="0" fontId="6" fillId="0" borderId="4" xfId="0" applyFont="1" applyBorder="1" applyAlignment="1">
      <alignment horizontal="center" vertical="top"/>
    </xf>
    <xf numFmtId="0" fontId="1" fillId="0" borderId="5" xfId="0" applyFont="1" applyBorder="1" applyAlignment="1">
      <alignment horizontal="center" vertical="top" wrapText="1"/>
    </xf>
    <xf numFmtId="0" fontId="1" fillId="0" borderId="10" xfId="0" applyFont="1" applyBorder="1" applyAlignment="1">
      <alignment horizontal="center"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5" borderId="5" xfId="0" applyFont="1" applyFill="1" applyBorder="1" applyAlignment="1">
      <alignment horizontal="center" vertical="center" wrapText="1"/>
    </xf>
    <xf numFmtId="0" fontId="6" fillId="0" borderId="4" xfId="0" applyFont="1" applyBorder="1" applyAlignment="1">
      <alignment horizontal="left" vertical="top"/>
    </xf>
    <xf numFmtId="0" fontId="14" fillId="5" borderId="0" xfId="0" applyFont="1" applyFill="1" applyAlignment="1">
      <alignment horizontal="left" vertical="top" wrapText="1"/>
    </xf>
    <xf numFmtId="0" fontId="7" fillId="0" borderId="5" xfId="0" applyFont="1" applyBorder="1" applyAlignment="1">
      <alignment horizontal="left" vertical="center" wrapText="1"/>
    </xf>
    <xf numFmtId="0" fontId="3" fillId="0" borderId="5" xfId="0" applyFont="1" applyBorder="1" applyAlignment="1">
      <alignment horizontal="left" vertical="center" wrapText="1"/>
    </xf>
    <xf numFmtId="0" fontId="17" fillId="0" borderId="0" xfId="0" applyFont="1" applyAlignment="1">
      <alignment horizontal="left" vertical="top" wrapText="1"/>
    </xf>
    <xf numFmtId="0" fontId="2" fillId="4" borderId="0" xfId="0" applyFont="1" applyFill="1" applyAlignment="1">
      <alignment horizontal="left" vertical="top" wrapText="1"/>
    </xf>
    <xf numFmtId="0" fontId="0" fillId="4" borderId="0" xfId="0" applyFill="1" applyAlignment="1">
      <alignment horizontal="left" vertical="top" wrapText="1"/>
    </xf>
    <xf numFmtId="0" fontId="9" fillId="0" borderId="5"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2" fontId="10" fillId="4" borderId="0" xfId="0" applyNumberFormat="1" applyFont="1" applyFill="1" applyAlignment="1">
      <alignment horizontal="left" vertical="top" wrapText="1"/>
    </xf>
    <xf numFmtId="0" fontId="13" fillId="4" borderId="0" xfId="0" applyFont="1" applyFill="1" applyAlignment="1">
      <alignment horizontal="left" vertical="center" wrapText="1"/>
    </xf>
    <xf numFmtId="0" fontId="3" fillId="0" borderId="5" xfId="0" applyFont="1" applyBorder="1" applyAlignment="1">
      <alignment horizontal="left" vertical="top" wrapText="1"/>
    </xf>
    <xf numFmtId="0" fontId="18" fillId="5" borderId="0" xfId="0" applyFont="1" applyFill="1" applyAlignment="1">
      <alignment horizontal="center" vertical="top" wrapText="1"/>
    </xf>
    <xf numFmtId="0" fontId="5" fillId="5" borderId="0" xfId="0" applyFont="1" applyFill="1" applyAlignment="1">
      <alignment horizontal="center" vertical="top" wrapText="1"/>
    </xf>
    <xf numFmtId="0" fontId="19" fillId="7" borderId="2" xfId="0" applyFont="1" applyFill="1" applyBorder="1" applyAlignment="1">
      <alignment horizontal="left" wrapText="1"/>
    </xf>
    <xf numFmtId="0" fontId="19" fillId="7" borderId="4" xfId="0" applyFont="1" applyFill="1" applyBorder="1" applyAlignment="1">
      <alignment horizontal="left" wrapText="1"/>
    </xf>
    <xf numFmtId="0" fontId="19" fillId="7" borderId="3" xfId="0" applyFont="1" applyFill="1" applyBorder="1" applyAlignment="1">
      <alignment horizontal="left" wrapText="1"/>
    </xf>
    <xf numFmtId="0" fontId="0" fillId="3" borderId="0" xfId="0" applyFill="1" applyBorder="1" applyAlignment="1">
      <alignment horizontal="center" wrapText="1"/>
    </xf>
    <xf numFmtId="0" fontId="2" fillId="3" borderId="0" xfId="0" applyFont="1" applyFill="1" applyBorder="1" applyAlignment="1">
      <alignment horizontal="left" vertical="top"/>
    </xf>
    <xf numFmtId="0" fontId="2" fillId="3" borderId="0" xfId="0" applyFont="1" applyFill="1" applyBorder="1" applyAlignment="1">
      <alignment horizontal="left" vertical="top" wrapText="1"/>
    </xf>
    <xf numFmtId="0" fontId="1" fillId="7" borderId="0" xfId="0" applyFont="1" applyFill="1" applyBorder="1" applyAlignment="1">
      <alignment horizontal="left" wrapText="1"/>
    </xf>
    <xf numFmtId="0" fontId="2" fillId="3" borderId="0" xfId="0" applyFont="1" applyFill="1" applyAlignment="1">
      <alignment horizontal="left" vertical="top" wrapText="1"/>
    </xf>
    <xf numFmtId="0" fontId="2" fillId="0" borderId="0" xfId="0" applyFont="1" applyAlignment="1">
      <alignment horizontal="left" vertical="top"/>
    </xf>
    <xf numFmtId="0" fontId="2" fillId="3" borderId="0" xfId="0" applyFont="1" applyFill="1" applyAlignment="1">
      <alignment horizontal="left" vertical="top"/>
    </xf>
    <xf numFmtId="0" fontId="2" fillId="3" borderId="0" xfId="0" applyFont="1" applyFill="1" applyAlignment="1">
      <alignment vertical="top" wrapText="1"/>
    </xf>
    <xf numFmtId="0" fontId="0" fillId="3" borderId="0" xfId="0" applyFill="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10</xdr:col>
      <xdr:colOff>1143000</xdr:colOff>
      <xdr:row>1</xdr:row>
      <xdr:rowOff>84364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68393" y="0"/>
          <a:ext cx="49530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180976</xdr:colOff>
      <xdr:row>0</xdr:row>
      <xdr:rowOff>114300</xdr:rowOff>
    </xdr:from>
    <xdr:to>
      <xdr:col>5</xdr:col>
      <xdr:colOff>1962151</xdr:colOff>
      <xdr:row>0</xdr:row>
      <xdr:rowOff>590550</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4295776" y="114300"/>
          <a:ext cx="25908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Add</a:t>
          </a:r>
          <a:r>
            <a:rPr lang="en-US" sz="1100" baseline="0"/>
            <a:t> information to all the purple areas to complete the Risk Based Monitorin Plan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tabSelected="1" zoomScale="70" zoomScaleNormal="70" workbookViewId="0">
      <selection activeCell="H3" sqref="H3"/>
    </sheetView>
  </sheetViews>
  <sheetFormatPr defaultColWidth="9.140625" defaultRowHeight="12.75" x14ac:dyDescent="0.2"/>
  <cols>
    <col min="1" max="1" width="20.42578125" style="5" customWidth="1"/>
    <col min="2" max="5" width="18.28515625" style="5" customWidth="1"/>
    <col min="6" max="6" width="17.140625" style="5" customWidth="1"/>
    <col min="7" max="7" width="14.42578125" style="24" customWidth="1"/>
    <col min="8" max="8" width="20.42578125" style="5" customWidth="1"/>
    <col min="9" max="12" width="18.28515625" style="5" customWidth="1"/>
    <col min="13" max="13" width="17.140625" style="5" customWidth="1"/>
    <col min="14" max="14" width="14.42578125" style="24" customWidth="1"/>
    <col min="15" max="16384" width="9.140625" style="1"/>
  </cols>
  <sheetData>
    <row r="1" spans="1:14" ht="65.25" customHeight="1" x14ac:dyDescent="0.2">
      <c r="A1" s="114" t="s">
        <v>356</v>
      </c>
      <c r="B1" s="115"/>
      <c r="C1" s="115"/>
      <c r="D1" s="115"/>
      <c r="E1" s="115"/>
      <c r="F1" s="115"/>
      <c r="G1" s="115"/>
      <c r="H1" s="107"/>
      <c r="I1" s="107"/>
      <c r="J1" s="107"/>
      <c r="K1" s="107"/>
      <c r="L1" s="107"/>
      <c r="M1" s="107"/>
      <c r="N1" s="107"/>
    </row>
    <row r="2" spans="1:14" ht="36.75" customHeight="1" x14ac:dyDescent="0.25">
      <c r="A2" s="43" t="s">
        <v>260</v>
      </c>
      <c r="B2" s="116"/>
      <c r="C2" s="116"/>
      <c r="D2" s="116"/>
      <c r="E2" s="116"/>
      <c r="F2" s="44" t="s">
        <v>261</v>
      </c>
      <c r="G2" s="45"/>
      <c r="H2" s="43"/>
      <c r="I2" s="108"/>
      <c r="J2" s="108"/>
      <c r="K2" s="108"/>
      <c r="L2" s="108"/>
      <c r="M2" s="44"/>
      <c r="N2" s="95"/>
    </row>
    <row r="3" spans="1:14" ht="21" customHeight="1" x14ac:dyDescent="0.2">
      <c r="A3" s="40" t="s">
        <v>262</v>
      </c>
      <c r="B3" s="117"/>
      <c r="C3" s="117"/>
      <c r="D3" s="117"/>
      <c r="E3" s="117"/>
      <c r="F3" s="41"/>
      <c r="G3" s="41"/>
      <c r="H3" s="40"/>
      <c r="I3" s="109"/>
      <c r="J3" s="109"/>
      <c r="K3" s="109"/>
      <c r="L3" s="109"/>
      <c r="M3" s="41"/>
      <c r="N3" s="41"/>
    </row>
    <row r="4" spans="1:14" ht="44.25" customHeight="1" x14ac:dyDescent="0.2">
      <c r="A4" s="40"/>
      <c r="B4" s="40"/>
      <c r="C4" s="40"/>
      <c r="D4" s="40"/>
      <c r="E4" s="40"/>
      <c r="F4" s="40"/>
      <c r="G4" s="40"/>
      <c r="H4" s="40"/>
      <c r="I4" s="40"/>
      <c r="J4" s="40"/>
      <c r="K4" s="40"/>
      <c r="L4" s="40"/>
      <c r="M4" s="40"/>
      <c r="N4" s="40"/>
    </row>
    <row r="5" spans="1:14" ht="38.25" customHeight="1" x14ac:dyDescent="0.2">
      <c r="A5" s="110" t="s">
        <v>259</v>
      </c>
      <c r="B5" s="112" t="s">
        <v>263</v>
      </c>
      <c r="C5" s="112"/>
      <c r="D5" s="112"/>
      <c r="E5" s="112"/>
      <c r="F5" s="112"/>
      <c r="G5" s="113"/>
      <c r="H5" s="110" t="s">
        <v>344</v>
      </c>
      <c r="I5" s="112"/>
      <c r="J5" s="112"/>
      <c r="K5" s="112"/>
      <c r="L5" s="112"/>
      <c r="M5" s="112"/>
      <c r="N5" s="113"/>
    </row>
    <row r="6" spans="1:14" s="2" customFormat="1" x14ac:dyDescent="0.2">
      <c r="A6" s="111"/>
      <c r="B6" s="20" t="s">
        <v>293</v>
      </c>
      <c r="C6" s="20" t="s">
        <v>141</v>
      </c>
      <c r="D6" s="20" t="s">
        <v>142</v>
      </c>
      <c r="E6" s="20" t="s">
        <v>143</v>
      </c>
      <c r="F6" s="20" t="s">
        <v>144</v>
      </c>
      <c r="G6" s="22" t="s">
        <v>8</v>
      </c>
      <c r="H6" s="111"/>
      <c r="I6" s="118"/>
      <c r="J6" s="118"/>
      <c r="K6" s="118"/>
      <c r="L6" s="118"/>
      <c r="M6" s="118"/>
      <c r="N6" s="119"/>
    </row>
    <row r="7" spans="1:14" s="2" customFormat="1" ht="12.75" customHeight="1" x14ac:dyDescent="0.2">
      <c r="A7" s="102" t="s">
        <v>268</v>
      </c>
      <c r="B7" s="103"/>
      <c r="C7" s="103"/>
      <c r="D7" s="103"/>
      <c r="E7" s="103"/>
      <c r="F7" s="104"/>
      <c r="G7" s="33">
        <f>SUM(G8:G13)/6</f>
        <v>0</v>
      </c>
      <c r="H7" s="102" t="s">
        <v>268</v>
      </c>
      <c r="I7" s="103"/>
      <c r="J7" s="103"/>
      <c r="K7" s="103"/>
      <c r="L7" s="103"/>
      <c r="M7" s="103"/>
      <c r="N7" s="104"/>
    </row>
    <row r="8" spans="1:14" ht="44.25" customHeight="1" x14ac:dyDescent="0.2">
      <c r="A8" s="17" t="s">
        <v>18</v>
      </c>
      <c r="B8" s="4" t="s">
        <v>19</v>
      </c>
      <c r="C8" s="6"/>
      <c r="D8" s="7" t="s">
        <v>134</v>
      </c>
      <c r="E8" s="6"/>
      <c r="F8" s="7" t="s">
        <v>20</v>
      </c>
      <c r="G8" s="23"/>
      <c r="H8" s="92"/>
      <c r="I8" s="93"/>
      <c r="J8" s="93"/>
      <c r="K8" s="93"/>
      <c r="L8" s="93"/>
      <c r="M8" s="93"/>
      <c r="N8" s="94"/>
    </row>
    <row r="9" spans="1:14" ht="55.5" customHeight="1" x14ac:dyDescent="0.2">
      <c r="A9" s="17" t="s">
        <v>21</v>
      </c>
      <c r="B9" s="4" t="s">
        <v>23</v>
      </c>
      <c r="C9" s="6"/>
      <c r="D9" s="10" t="s">
        <v>135</v>
      </c>
      <c r="E9" s="6"/>
      <c r="F9" s="7" t="s">
        <v>22</v>
      </c>
      <c r="G9" s="23"/>
      <c r="H9" s="92"/>
      <c r="I9" s="93"/>
      <c r="J9" s="93"/>
      <c r="K9" s="93"/>
      <c r="L9" s="93"/>
      <c r="M9" s="93"/>
      <c r="N9" s="94"/>
    </row>
    <row r="10" spans="1:14" ht="42.75" customHeight="1" x14ac:dyDescent="0.2">
      <c r="A10" s="17" t="s">
        <v>24</v>
      </c>
      <c r="B10" s="4" t="s">
        <v>25</v>
      </c>
      <c r="C10" s="7" t="s">
        <v>246</v>
      </c>
      <c r="D10" s="7" t="s">
        <v>158</v>
      </c>
      <c r="E10" s="7" t="s">
        <v>157</v>
      </c>
      <c r="F10" s="7" t="s">
        <v>26</v>
      </c>
      <c r="G10" s="23"/>
      <c r="H10" s="92"/>
      <c r="I10" s="93"/>
      <c r="J10" s="93"/>
      <c r="K10" s="93"/>
      <c r="L10" s="93"/>
      <c r="M10" s="93"/>
      <c r="N10" s="94"/>
    </row>
    <row r="11" spans="1:14" ht="156.75" customHeight="1" x14ac:dyDescent="0.2">
      <c r="A11" s="17" t="s">
        <v>27</v>
      </c>
      <c r="B11" s="4" t="s">
        <v>161</v>
      </c>
      <c r="C11" s="7" t="s">
        <v>160</v>
      </c>
      <c r="D11" s="7" t="s">
        <v>247</v>
      </c>
      <c r="E11" s="7" t="s">
        <v>248</v>
      </c>
      <c r="F11" s="7" t="s">
        <v>159</v>
      </c>
      <c r="G11" s="23"/>
      <c r="H11" s="92"/>
      <c r="I11" s="93"/>
      <c r="J11" s="93"/>
      <c r="K11" s="93"/>
      <c r="L11" s="93"/>
      <c r="M11" s="93"/>
      <c r="N11" s="94"/>
    </row>
    <row r="12" spans="1:14" ht="122.25" customHeight="1" x14ac:dyDescent="0.2">
      <c r="A12" s="17" t="s">
        <v>9</v>
      </c>
      <c r="B12" s="3" t="s">
        <v>3</v>
      </c>
      <c r="C12" s="4" t="s">
        <v>164</v>
      </c>
      <c r="D12" s="7" t="s">
        <v>163</v>
      </c>
      <c r="E12" s="7" t="s">
        <v>165</v>
      </c>
      <c r="F12" s="7" t="s">
        <v>162</v>
      </c>
      <c r="G12" s="23"/>
      <c r="H12" s="92"/>
      <c r="I12" s="93"/>
      <c r="J12" s="93"/>
      <c r="K12" s="93"/>
      <c r="L12" s="93"/>
      <c r="M12" s="93"/>
      <c r="N12" s="94"/>
    </row>
    <row r="13" spans="1:14" ht="76.5" x14ac:dyDescent="0.2">
      <c r="A13" s="17" t="s">
        <v>28</v>
      </c>
      <c r="B13" s="4" t="s">
        <v>166</v>
      </c>
      <c r="C13" s="6"/>
      <c r="D13" s="7" t="s">
        <v>133</v>
      </c>
      <c r="E13" s="6"/>
      <c r="F13" s="7" t="s">
        <v>132</v>
      </c>
      <c r="G13" s="23"/>
      <c r="H13" s="92"/>
      <c r="I13" s="93"/>
      <c r="J13" s="93"/>
      <c r="K13" s="93"/>
      <c r="L13" s="93"/>
      <c r="M13" s="93"/>
      <c r="N13" s="94"/>
    </row>
    <row r="14" spans="1:14" s="2" customFormat="1" ht="14.25" customHeight="1" x14ac:dyDescent="0.2">
      <c r="A14" s="102" t="s">
        <v>270</v>
      </c>
      <c r="B14" s="103"/>
      <c r="C14" s="103"/>
      <c r="D14" s="103"/>
      <c r="E14" s="103"/>
      <c r="F14" s="104"/>
      <c r="G14" s="33">
        <f>SUM(G15:G22)/8</f>
        <v>0</v>
      </c>
      <c r="H14" s="102" t="s">
        <v>270</v>
      </c>
      <c r="I14" s="103"/>
      <c r="J14" s="103"/>
      <c r="K14" s="103"/>
      <c r="L14" s="103"/>
      <c r="M14" s="103"/>
      <c r="N14" s="104"/>
    </row>
    <row r="15" spans="1:14" ht="63.75" x14ac:dyDescent="0.2">
      <c r="A15" s="17" t="s">
        <v>30</v>
      </c>
      <c r="B15" s="9" t="s">
        <v>167</v>
      </c>
      <c r="C15" s="8"/>
      <c r="D15" s="8"/>
      <c r="E15" s="8"/>
      <c r="F15" s="9" t="s">
        <v>29</v>
      </c>
      <c r="G15" s="23"/>
      <c r="H15" s="92"/>
      <c r="I15" s="93"/>
      <c r="J15" s="93"/>
      <c r="K15" s="93"/>
      <c r="L15" s="93"/>
      <c r="M15" s="93"/>
      <c r="N15" s="94"/>
    </row>
    <row r="16" spans="1:14" ht="69.75" customHeight="1" x14ac:dyDescent="0.2">
      <c r="A16" s="17" t="s">
        <v>31</v>
      </c>
      <c r="B16" s="9" t="s">
        <v>131</v>
      </c>
      <c r="C16" s="8"/>
      <c r="D16" s="9" t="s">
        <v>33</v>
      </c>
      <c r="E16" s="8"/>
      <c r="F16" s="9" t="s">
        <v>32</v>
      </c>
      <c r="G16" s="23"/>
      <c r="H16" s="92"/>
      <c r="I16" s="93"/>
      <c r="J16" s="93"/>
      <c r="K16" s="93"/>
      <c r="L16" s="93"/>
      <c r="M16" s="93"/>
      <c r="N16" s="94"/>
    </row>
    <row r="17" spans="1:14" ht="99.75" customHeight="1" x14ac:dyDescent="0.2">
      <c r="A17" s="17" t="s">
        <v>34</v>
      </c>
      <c r="B17" s="9" t="s">
        <v>35</v>
      </c>
      <c r="C17" s="9" t="s">
        <v>169</v>
      </c>
      <c r="D17" s="9" t="s">
        <v>168</v>
      </c>
      <c r="E17" s="8"/>
      <c r="F17" s="9" t="s">
        <v>36</v>
      </c>
      <c r="G17" s="23"/>
      <c r="H17" s="92"/>
      <c r="I17" s="93"/>
      <c r="J17" s="93"/>
      <c r="K17" s="93"/>
      <c r="L17" s="93"/>
      <c r="M17" s="93"/>
      <c r="N17" s="94"/>
    </row>
    <row r="18" spans="1:14" ht="48" customHeight="1" x14ac:dyDescent="0.2">
      <c r="A18" s="17" t="s">
        <v>37</v>
      </c>
      <c r="B18" s="9" t="s">
        <v>35</v>
      </c>
      <c r="C18" s="8"/>
      <c r="D18" s="9" t="s">
        <v>170</v>
      </c>
      <c r="E18" s="8"/>
      <c r="F18" s="9" t="s">
        <v>38</v>
      </c>
      <c r="G18" s="23"/>
      <c r="H18" s="92"/>
      <c r="I18" s="93"/>
      <c r="J18" s="93"/>
      <c r="K18" s="93"/>
      <c r="L18" s="93"/>
      <c r="M18" s="93"/>
      <c r="N18" s="94"/>
    </row>
    <row r="19" spans="1:14" ht="83.25" customHeight="1" x14ac:dyDescent="0.2">
      <c r="A19" s="17" t="s">
        <v>12</v>
      </c>
      <c r="B19" s="9" t="s">
        <v>39</v>
      </c>
      <c r="C19" s="8"/>
      <c r="D19" s="9" t="s">
        <v>172</v>
      </c>
      <c r="E19" s="8"/>
      <c r="F19" s="9" t="s">
        <v>171</v>
      </c>
      <c r="G19" s="23"/>
      <c r="H19" s="92"/>
      <c r="I19" s="93"/>
      <c r="J19" s="93"/>
      <c r="K19" s="93"/>
      <c r="L19" s="93"/>
      <c r="M19" s="93"/>
      <c r="N19" s="94"/>
    </row>
    <row r="20" spans="1:14" ht="71.25" customHeight="1" x14ac:dyDescent="0.2">
      <c r="A20" s="17" t="s">
        <v>40</v>
      </c>
      <c r="B20" s="9" t="s">
        <v>39</v>
      </c>
      <c r="C20" s="8"/>
      <c r="D20" s="9" t="s">
        <v>173</v>
      </c>
      <c r="E20" s="8"/>
      <c r="F20" s="9" t="s">
        <v>41</v>
      </c>
      <c r="G20" s="23"/>
      <c r="H20" s="92"/>
      <c r="I20" s="93"/>
      <c r="J20" s="93"/>
      <c r="K20" s="93"/>
      <c r="L20" s="93"/>
      <c r="M20" s="93"/>
      <c r="N20" s="94"/>
    </row>
    <row r="21" spans="1:14" ht="40.5" customHeight="1" x14ac:dyDescent="0.2">
      <c r="A21" s="17" t="s">
        <v>42</v>
      </c>
      <c r="B21" s="9" t="s">
        <v>43</v>
      </c>
      <c r="C21" s="9" t="s">
        <v>174</v>
      </c>
      <c r="D21" s="9" t="s">
        <v>176</v>
      </c>
      <c r="E21" s="9" t="s">
        <v>175</v>
      </c>
      <c r="F21" s="9" t="s">
        <v>44</v>
      </c>
      <c r="G21" s="23"/>
      <c r="H21" s="92"/>
      <c r="I21" s="93"/>
      <c r="J21" s="93"/>
      <c r="K21" s="93"/>
      <c r="L21" s="93"/>
      <c r="M21" s="93"/>
      <c r="N21" s="94"/>
    </row>
    <row r="22" spans="1:14" ht="96.75" customHeight="1" x14ac:dyDescent="0.2">
      <c r="A22" s="17" t="s">
        <v>13</v>
      </c>
      <c r="B22" s="3" t="s">
        <v>6</v>
      </c>
      <c r="C22" s="6"/>
      <c r="D22" s="7" t="s">
        <v>357</v>
      </c>
      <c r="E22" s="6"/>
      <c r="F22" s="7" t="s">
        <v>249</v>
      </c>
      <c r="G22" s="23"/>
      <c r="H22" s="92"/>
      <c r="I22" s="93"/>
      <c r="J22" s="93"/>
      <c r="K22" s="93"/>
      <c r="L22" s="93"/>
      <c r="M22" s="93"/>
      <c r="N22" s="94"/>
    </row>
    <row r="23" spans="1:14" s="2" customFormat="1" ht="14.25" customHeight="1" x14ac:dyDescent="0.2">
      <c r="A23" s="102" t="s">
        <v>273</v>
      </c>
      <c r="B23" s="103"/>
      <c r="C23" s="103"/>
      <c r="D23" s="103"/>
      <c r="E23" s="103"/>
      <c r="F23" s="104"/>
      <c r="G23" s="33">
        <f>SUM(G24:G33)/10</f>
        <v>0</v>
      </c>
      <c r="H23" s="102" t="s">
        <v>273</v>
      </c>
      <c r="I23" s="103"/>
      <c r="J23" s="103"/>
      <c r="K23" s="103"/>
      <c r="L23" s="103"/>
      <c r="M23" s="103"/>
      <c r="N23" s="104"/>
    </row>
    <row r="24" spans="1:14" ht="25.5" x14ac:dyDescent="0.2">
      <c r="A24" s="17" t="s">
        <v>45</v>
      </c>
      <c r="B24" s="9" t="s">
        <v>46</v>
      </c>
      <c r="C24" s="8"/>
      <c r="D24" s="8"/>
      <c r="E24" s="8"/>
      <c r="F24" s="9" t="s">
        <v>47</v>
      </c>
      <c r="G24" s="23"/>
      <c r="H24" s="92"/>
      <c r="I24" s="93"/>
      <c r="J24" s="93"/>
      <c r="K24" s="93"/>
      <c r="L24" s="93"/>
      <c r="M24" s="93"/>
      <c r="N24" s="94"/>
    </row>
    <row r="25" spans="1:14" ht="25.5" x14ac:dyDescent="0.2">
      <c r="A25" s="17" t="s">
        <v>48</v>
      </c>
      <c r="B25" s="9" t="s">
        <v>49</v>
      </c>
      <c r="C25" s="8"/>
      <c r="D25" s="9" t="s">
        <v>50</v>
      </c>
      <c r="E25" s="8"/>
      <c r="F25" s="9" t="s">
        <v>51</v>
      </c>
      <c r="G25" s="23"/>
      <c r="H25" s="92"/>
      <c r="I25" s="93"/>
      <c r="J25" s="93"/>
      <c r="K25" s="93"/>
      <c r="L25" s="93"/>
      <c r="M25" s="93"/>
      <c r="N25" s="94"/>
    </row>
    <row r="26" spans="1:14" ht="68.25" customHeight="1" x14ac:dyDescent="0.2">
      <c r="A26" s="17" t="s">
        <v>52</v>
      </c>
      <c r="B26" s="9" t="s">
        <v>7</v>
      </c>
      <c r="C26" s="8"/>
      <c r="D26" s="9" t="s">
        <v>179</v>
      </c>
      <c r="E26" s="8"/>
      <c r="F26" s="9" t="s">
        <v>180</v>
      </c>
      <c r="G26" s="23"/>
      <c r="H26" s="92"/>
      <c r="I26" s="93"/>
      <c r="J26" s="93"/>
      <c r="K26" s="93"/>
      <c r="L26" s="93"/>
      <c r="M26" s="93"/>
      <c r="N26" s="94"/>
    </row>
    <row r="27" spans="1:14" ht="48" customHeight="1" x14ac:dyDescent="0.2">
      <c r="A27" s="17" t="s">
        <v>53</v>
      </c>
      <c r="B27" s="9" t="s">
        <v>54</v>
      </c>
      <c r="C27" s="8"/>
      <c r="D27" s="9" t="s">
        <v>55</v>
      </c>
      <c r="E27" s="8"/>
      <c r="F27" s="9" t="s">
        <v>56</v>
      </c>
      <c r="G27" s="23"/>
      <c r="H27" s="92"/>
      <c r="I27" s="93"/>
      <c r="J27" s="93"/>
      <c r="K27" s="93"/>
      <c r="L27" s="93"/>
      <c r="M27" s="93"/>
      <c r="N27" s="94"/>
    </row>
    <row r="28" spans="1:14" ht="68.25" customHeight="1" x14ac:dyDescent="0.2">
      <c r="A28" s="17" t="s">
        <v>57</v>
      </c>
      <c r="B28" s="9" t="s">
        <v>58</v>
      </c>
      <c r="C28" s="9" t="s">
        <v>59</v>
      </c>
      <c r="D28" s="9" t="s">
        <v>60</v>
      </c>
      <c r="E28" s="9" t="s">
        <v>61</v>
      </c>
      <c r="F28" s="9" t="s">
        <v>62</v>
      </c>
      <c r="G28" s="23"/>
      <c r="H28" s="92"/>
      <c r="I28" s="93"/>
      <c r="J28" s="93"/>
      <c r="K28" s="93"/>
      <c r="L28" s="93"/>
      <c r="M28" s="93"/>
      <c r="N28" s="94"/>
    </row>
    <row r="29" spans="1:14" ht="120" customHeight="1" x14ac:dyDescent="0.2">
      <c r="A29" s="17" t="s">
        <v>358</v>
      </c>
      <c r="B29" s="9" t="s">
        <v>359</v>
      </c>
      <c r="C29" s="8"/>
      <c r="D29" s="9" t="s">
        <v>360</v>
      </c>
      <c r="E29" s="8"/>
      <c r="F29" s="9" t="s">
        <v>361</v>
      </c>
      <c r="G29" s="23"/>
      <c r="H29" s="92"/>
      <c r="I29" s="93"/>
      <c r="J29" s="93"/>
      <c r="K29" s="93"/>
      <c r="L29" s="93"/>
      <c r="M29" s="93"/>
      <c r="N29" s="94"/>
    </row>
    <row r="30" spans="1:14" ht="58.5" customHeight="1" x14ac:dyDescent="0.2">
      <c r="A30" s="17" t="s">
        <v>63</v>
      </c>
      <c r="B30" s="9" t="s">
        <v>181</v>
      </c>
      <c r="C30" s="9"/>
      <c r="D30" s="9" t="s">
        <v>64</v>
      </c>
      <c r="E30" s="8"/>
      <c r="F30" s="9" t="s">
        <v>65</v>
      </c>
      <c r="G30" s="23"/>
      <c r="H30" s="92"/>
      <c r="I30" s="93"/>
      <c r="J30" s="93"/>
      <c r="K30" s="93"/>
      <c r="L30" s="93"/>
      <c r="M30" s="93"/>
      <c r="N30" s="94"/>
    </row>
    <row r="31" spans="1:14" ht="279" customHeight="1" x14ac:dyDescent="0.2">
      <c r="A31" s="17" t="s">
        <v>66</v>
      </c>
      <c r="B31" s="9" t="s">
        <v>182</v>
      </c>
      <c r="C31" s="4" t="s">
        <v>178</v>
      </c>
      <c r="D31" s="9" t="s">
        <v>250</v>
      </c>
      <c r="E31" s="9" t="s">
        <v>177</v>
      </c>
      <c r="F31" s="9" t="s">
        <v>67</v>
      </c>
      <c r="G31" s="23"/>
      <c r="H31" s="92"/>
      <c r="I31" s="93"/>
      <c r="J31" s="93"/>
      <c r="K31" s="93"/>
      <c r="L31" s="93"/>
      <c r="M31" s="93"/>
      <c r="N31" s="94"/>
    </row>
    <row r="32" spans="1:14" ht="112.5" customHeight="1" x14ac:dyDescent="0.2">
      <c r="A32" s="17" t="s">
        <v>183</v>
      </c>
      <c r="B32" s="9" t="s">
        <v>185</v>
      </c>
      <c r="C32" s="4"/>
      <c r="D32" s="9" t="s">
        <v>187</v>
      </c>
      <c r="E32" s="9"/>
      <c r="F32" s="9" t="s">
        <v>186</v>
      </c>
      <c r="G32" s="23"/>
      <c r="H32" s="92"/>
      <c r="I32" s="93"/>
      <c r="J32" s="93"/>
      <c r="K32" s="93"/>
      <c r="L32" s="93"/>
      <c r="M32" s="93"/>
      <c r="N32" s="94"/>
    </row>
    <row r="33" spans="1:14" ht="132" customHeight="1" x14ac:dyDescent="0.2">
      <c r="A33" s="17" t="s">
        <v>184</v>
      </c>
      <c r="B33" s="9" t="s">
        <v>188</v>
      </c>
      <c r="C33" s="4"/>
      <c r="D33" s="9" t="s">
        <v>189</v>
      </c>
      <c r="E33" s="9"/>
      <c r="F33" s="9" t="s">
        <v>190</v>
      </c>
      <c r="G33" s="23"/>
      <c r="H33" s="92"/>
      <c r="I33" s="93"/>
      <c r="J33" s="93"/>
      <c r="K33" s="93"/>
      <c r="L33" s="93"/>
      <c r="M33" s="93"/>
      <c r="N33" s="94"/>
    </row>
    <row r="34" spans="1:14" s="2" customFormat="1" ht="14.25" customHeight="1" x14ac:dyDescent="0.2">
      <c r="A34" s="102" t="s">
        <v>275</v>
      </c>
      <c r="B34" s="103"/>
      <c r="C34" s="103"/>
      <c r="D34" s="103"/>
      <c r="E34" s="103"/>
      <c r="F34" s="104"/>
      <c r="G34" s="33">
        <f>SUM(G35:G44)/10</f>
        <v>0</v>
      </c>
      <c r="H34" s="102" t="s">
        <v>275</v>
      </c>
      <c r="I34" s="103"/>
      <c r="J34" s="103"/>
      <c r="K34" s="103"/>
      <c r="L34" s="103"/>
      <c r="M34" s="103"/>
      <c r="N34" s="104"/>
    </row>
    <row r="35" spans="1:14" ht="90" customHeight="1" x14ac:dyDescent="0.2">
      <c r="A35" s="17" t="s">
        <v>191</v>
      </c>
      <c r="B35" s="4" t="s">
        <v>208</v>
      </c>
      <c r="C35" s="6"/>
      <c r="D35" s="7" t="s">
        <v>193</v>
      </c>
      <c r="E35" s="6"/>
      <c r="F35" s="7" t="s">
        <v>192</v>
      </c>
      <c r="G35" s="23"/>
      <c r="H35" s="92"/>
      <c r="I35" s="93"/>
      <c r="J35" s="93"/>
      <c r="K35" s="93"/>
      <c r="L35" s="93"/>
      <c r="M35" s="93"/>
      <c r="N35" s="94"/>
    </row>
    <row r="36" spans="1:14" ht="186" customHeight="1" x14ac:dyDescent="0.2">
      <c r="A36" s="17" t="s">
        <v>68</v>
      </c>
      <c r="B36" s="4" t="s">
        <v>209</v>
      </c>
      <c r="C36" s="6"/>
      <c r="D36" s="7" t="s">
        <v>211</v>
      </c>
      <c r="E36" s="6"/>
      <c r="F36" s="7" t="s">
        <v>210</v>
      </c>
      <c r="G36" s="23"/>
      <c r="H36" s="92"/>
      <c r="I36" s="93"/>
      <c r="J36" s="93"/>
      <c r="K36" s="93"/>
      <c r="L36" s="93"/>
      <c r="M36" s="93"/>
      <c r="N36" s="94"/>
    </row>
    <row r="37" spans="1:14" ht="110.25" customHeight="1" x14ac:dyDescent="0.2">
      <c r="A37" s="17" t="s">
        <v>10</v>
      </c>
      <c r="B37" s="4" t="s">
        <v>242</v>
      </c>
      <c r="C37" s="6"/>
      <c r="D37" s="7" t="s">
        <v>251</v>
      </c>
      <c r="E37" s="7" t="s">
        <v>194</v>
      </c>
      <c r="F37" s="7" t="s">
        <v>362</v>
      </c>
      <c r="G37" s="23"/>
      <c r="H37" s="92"/>
      <c r="I37" s="93"/>
      <c r="J37" s="93"/>
      <c r="K37" s="93"/>
      <c r="L37" s="93"/>
      <c r="M37" s="93"/>
      <c r="N37" s="94"/>
    </row>
    <row r="38" spans="1:14" ht="102" customHeight="1" x14ac:dyDescent="0.2">
      <c r="A38" s="17" t="s">
        <v>11</v>
      </c>
      <c r="B38" s="4" t="s">
        <v>196</v>
      </c>
      <c r="C38" s="6"/>
      <c r="D38" s="4" t="s">
        <v>197</v>
      </c>
      <c r="E38" s="6"/>
      <c r="F38" s="4" t="s">
        <v>195</v>
      </c>
      <c r="G38" s="23"/>
      <c r="H38" s="92"/>
      <c r="I38" s="93"/>
      <c r="J38" s="93"/>
      <c r="K38" s="93"/>
      <c r="L38" s="93"/>
      <c r="M38" s="93"/>
      <c r="N38" s="94"/>
    </row>
    <row r="39" spans="1:14" ht="264" customHeight="1" x14ac:dyDescent="0.2">
      <c r="A39" s="17" t="s">
        <v>215</v>
      </c>
      <c r="B39" s="4" t="s">
        <v>212</v>
      </c>
      <c r="C39" s="6"/>
      <c r="D39" s="4" t="s">
        <v>214</v>
      </c>
      <c r="E39" s="6"/>
      <c r="F39" s="4" t="s">
        <v>213</v>
      </c>
      <c r="G39" s="23"/>
      <c r="H39" s="92"/>
      <c r="I39" s="93"/>
      <c r="J39" s="93"/>
      <c r="K39" s="93"/>
      <c r="L39" s="93"/>
      <c r="M39" s="93"/>
      <c r="N39" s="94"/>
    </row>
    <row r="40" spans="1:14" ht="84" customHeight="1" x14ac:dyDescent="0.2">
      <c r="A40" s="17" t="s">
        <v>69</v>
      </c>
      <c r="B40" s="4" t="s">
        <v>202</v>
      </c>
      <c r="C40" s="7" t="s">
        <v>201</v>
      </c>
      <c r="D40" s="7" t="s">
        <v>200</v>
      </c>
      <c r="E40" s="7" t="s">
        <v>199</v>
      </c>
      <c r="F40" s="7" t="s">
        <v>198</v>
      </c>
      <c r="G40" s="23"/>
      <c r="H40" s="92"/>
      <c r="I40" s="93"/>
      <c r="J40" s="93"/>
      <c r="K40" s="93"/>
      <c r="L40" s="93"/>
      <c r="M40" s="93"/>
      <c r="N40" s="94"/>
    </row>
    <row r="41" spans="1:14" s="14" customFormat="1" ht="83.25" customHeight="1" x14ac:dyDescent="0.2">
      <c r="A41" s="18" t="s">
        <v>363</v>
      </c>
      <c r="B41" s="12" t="s">
        <v>364</v>
      </c>
      <c r="C41" s="13"/>
      <c r="D41" s="12" t="s">
        <v>204</v>
      </c>
      <c r="E41" s="13"/>
      <c r="F41" s="12" t="s">
        <v>203</v>
      </c>
      <c r="G41" s="23"/>
      <c r="H41" s="92"/>
      <c r="I41" s="93"/>
      <c r="J41" s="93"/>
      <c r="K41" s="93"/>
      <c r="L41" s="93"/>
      <c r="M41" s="93"/>
      <c r="N41" s="94"/>
    </row>
    <row r="42" spans="1:14" ht="97.5" customHeight="1" x14ac:dyDescent="0.2">
      <c r="A42" s="17" t="s">
        <v>70</v>
      </c>
      <c r="B42" s="4" t="s">
        <v>207</v>
      </c>
      <c r="C42" s="6"/>
      <c r="D42" s="7" t="s">
        <v>206</v>
      </c>
      <c r="E42" s="6"/>
      <c r="F42" s="7" t="s">
        <v>205</v>
      </c>
      <c r="G42" s="23"/>
      <c r="H42" s="92"/>
      <c r="I42" s="93"/>
      <c r="J42" s="93"/>
      <c r="K42" s="93"/>
      <c r="L42" s="93"/>
      <c r="M42" s="93"/>
      <c r="N42" s="94"/>
    </row>
    <row r="43" spans="1:14" ht="154.5" customHeight="1" x14ac:dyDescent="0.2">
      <c r="A43" s="17" t="s">
        <v>17</v>
      </c>
      <c r="B43" s="4" t="s">
        <v>243</v>
      </c>
      <c r="C43" s="6"/>
      <c r="D43" s="7" t="s">
        <v>245</v>
      </c>
      <c r="E43" s="6"/>
      <c r="F43" s="4" t="s">
        <v>244</v>
      </c>
      <c r="G43" s="23"/>
      <c r="H43" s="92"/>
      <c r="I43" s="93"/>
      <c r="J43" s="93"/>
      <c r="K43" s="93"/>
      <c r="L43" s="93"/>
      <c r="M43" s="93"/>
      <c r="N43" s="94"/>
    </row>
    <row r="44" spans="1:14" ht="93" customHeight="1" x14ac:dyDescent="0.2">
      <c r="A44" s="17" t="s">
        <v>71</v>
      </c>
      <c r="B44" s="4" t="s">
        <v>72</v>
      </c>
      <c r="C44" s="6"/>
      <c r="D44" s="7" t="s">
        <v>73</v>
      </c>
      <c r="E44" s="6"/>
      <c r="F44" s="7" t="s">
        <v>74</v>
      </c>
      <c r="G44" s="23"/>
      <c r="H44" s="92"/>
      <c r="I44" s="93"/>
      <c r="J44" s="93"/>
      <c r="K44" s="93"/>
      <c r="L44" s="93"/>
      <c r="M44" s="93"/>
      <c r="N44" s="94"/>
    </row>
    <row r="45" spans="1:14" ht="16.5" customHeight="1" x14ac:dyDescent="0.2">
      <c r="A45" s="102" t="s">
        <v>216</v>
      </c>
      <c r="B45" s="103"/>
      <c r="C45" s="103"/>
      <c r="D45" s="103"/>
      <c r="E45" s="103"/>
      <c r="F45" s="104"/>
      <c r="G45" s="33">
        <f>SUM(G46:G55)/10</f>
        <v>0</v>
      </c>
      <c r="H45" s="102" t="s">
        <v>216</v>
      </c>
      <c r="I45" s="103"/>
      <c r="J45" s="103"/>
      <c r="K45" s="103"/>
      <c r="L45" s="103"/>
      <c r="M45" s="103"/>
      <c r="N45" s="104"/>
    </row>
    <row r="46" spans="1:14" ht="45.75" customHeight="1" x14ac:dyDescent="0.2">
      <c r="A46" s="17" t="s">
        <v>75</v>
      </c>
      <c r="B46" s="9" t="s">
        <v>239</v>
      </c>
      <c r="C46" s="8"/>
      <c r="D46" s="9" t="s">
        <v>76</v>
      </c>
      <c r="E46" s="8"/>
      <c r="F46" s="9" t="s">
        <v>78</v>
      </c>
      <c r="G46" s="23"/>
      <c r="H46" s="92"/>
      <c r="I46" s="93"/>
      <c r="J46" s="93"/>
      <c r="K46" s="93"/>
      <c r="L46" s="93"/>
      <c r="M46" s="93"/>
      <c r="N46" s="94"/>
    </row>
    <row r="47" spans="1:14" ht="57.75" customHeight="1" x14ac:dyDescent="0.2">
      <c r="A47" s="17" t="s">
        <v>79</v>
      </c>
      <c r="B47" s="9" t="s">
        <v>77</v>
      </c>
      <c r="C47" s="8"/>
      <c r="D47" s="9" t="s">
        <v>76</v>
      </c>
      <c r="E47" s="8"/>
      <c r="F47" s="9" t="s">
        <v>81</v>
      </c>
      <c r="G47" s="23"/>
      <c r="H47" s="92"/>
      <c r="I47" s="93"/>
      <c r="J47" s="93"/>
      <c r="K47" s="93"/>
      <c r="L47" s="93"/>
      <c r="M47" s="93"/>
      <c r="N47" s="94"/>
    </row>
    <row r="48" spans="1:14" ht="69.75" customHeight="1" x14ac:dyDescent="0.2">
      <c r="A48" s="19" t="s">
        <v>80</v>
      </c>
      <c r="B48" s="9" t="s">
        <v>77</v>
      </c>
      <c r="C48" s="8"/>
      <c r="D48" s="9" t="s">
        <v>76</v>
      </c>
      <c r="E48" s="8"/>
      <c r="F48" s="9" t="s">
        <v>82</v>
      </c>
      <c r="G48" s="23"/>
      <c r="H48" s="92"/>
      <c r="I48" s="93"/>
      <c r="J48" s="93"/>
      <c r="K48" s="93"/>
      <c r="L48" s="93"/>
      <c r="M48" s="93"/>
      <c r="N48" s="94"/>
    </row>
    <row r="49" spans="1:14" ht="45" customHeight="1" x14ac:dyDescent="0.2">
      <c r="A49" s="19" t="s">
        <v>83</v>
      </c>
      <c r="B49" s="9" t="s">
        <v>217</v>
      </c>
      <c r="C49" s="8"/>
      <c r="D49" s="8"/>
      <c r="E49" s="8"/>
      <c r="F49" s="9" t="s">
        <v>84</v>
      </c>
      <c r="G49" s="23"/>
      <c r="H49" s="92"/>
      <c r="I49" s="93"/>
      <c r="J49" s="93"/>
      <c r="K49" s="93"/>
      <c r="L49" s="93"/>
      <c r="M49" s="93"/>
      <c r="N49" s="94"/>
    </row>
    <row r="50" spans="1:14" ht="81" customHeight="1" x14ac:dyDescent="0.2">
      <c r="A50" s="19" t="s">
        <v>85</v>
      </c>
      <c r="B50" s="9" t="s">
        <v>240</v>
      </c>
      <c r="C50" s="8"/>
      <c r="D50" s="9" t="s">
        <v>86</v>
      </c>
      <c r="E50" s="8"/>
      <c r="F50" s="9" t="s">
        <v>87</v>
      </c>
      <c r="G50" s="23"/>
      <c r="H50" s="92"/>
      <c r="I50" s="93"/>
      <c r="J50" s="93"/>
      <c r="K50" s="93"/>
      <c r="L50" s="93"/>
      <c r="M50" s="93"/>
      <c r="N50" s="94"/>
    </row>
    <row r="51" spans="1:14" ht="109.5" customHeight="1" x14ac:dyDescent="0.2">
      <c r="A51" s="19" t="s">
        <v>88</v>
      </c>
      <c r="B51" s="9" t="s">
        <v>241</v>
      </c>
      <c r="C51" s="8"/>
      <c r="D51" s="9" t="s">
        <v>89</v>
      </c>
      <c r="E51" s="8"/>
      <c r="F51" s="9" t="s">
        <v>87</v>
      </c>
      <c r="G51" s="23"/>
      <c r="H51" s="92"/>
      <c r="I51" s="93"/>
      <c r="J51" s="93"/>
      <c r="K51" s="93"/>
      <c r="L51" s="93"/>
      <c r="M51" s="93"/>
      <c r="N51" s="94"/>
    </row>
    <row r="52" spans="1:14" ht="45" customHeight="1" x14ac:dyDescent="0.2">
      <c r="A52" s="19" t="s">
        <v>90</v>
      </c>
      <c r="B52" s="9" t="s">
        <v>91</v>
      </c>
      <c r="C52" s="8"/>
      <c r="D52" s="9" t="s">
        <v>92</v>
      </c>
      <c r="E52" s="8"/>
      <c r="F52" s="9" t="s">
        <v>93</v>
      </c>
      <c r="G52" s="23"/>
      <c r="H52" s="92"/>
      <c r="I52" s="93"/>
      <c r="J52" s="93"/>
      <c r="K52" s="93"/>
      <c r="L52" s="93"/>
      <c r="M52" s="93"/>
      <c r="N52" s="94"/>
    </row>
    <row r="53" spans="1:14" ht="42" customHeight="1" x14ac:dyDescent="0.2">
      <c r="A53" s="19" t="s">
        <v>94</v>
      </c>
      <c r="B53" s="9" t="s">
        <v>95</v>
      </c>
      <c r="C53" s="9" t="s">
        <v>218</v>
      </c>
      <c r="D53" s="9" t="s">
        <v>219</v>
      </c>
      <c r="E53" s="9" t="s">
        <v>220</v>
      </c>
      <c r="F53" s="9" t="s">
        <v>58</v>
      </c>
      <c r="G53" s="23"/>
      <c r="H53" s="92"/>
      <c r="I53" s="93"/>
      <c r="J53" s="93"/>
      <c r="K53" s="93"/>
      <c r="L53" s="93"/>
      <c r="M53" s="93"/>
      <c r="N53" s="94"/>
    </row>
    <row r="54" spans="1:14" ht="33.75" customHeight="1" x14ac:dyDescent="0.2">
      <c r="A54" s="19" t="s">
        <v>96</v>
      </c>
      <c r="B54" s="9" t="s">
        <v>97</v>
      </c>
      <c r="C54" s="9" t="s">
        <v>98</v>
      </c>
      <c r="D54" s="9" t="s">
        <v>99</v>
      </c>
      <c r="E54" s="9" t="s">
        <v>100</v>
      </c>
      <c r="F54" s="9" t="s">
        <v>58</v>
      </c>
      <c r="G54" s="23"/>
      <c r="H54" s="92"/>
      <c r="I54" s="93"/>
      <c r="J54" s="93"/>
      <c r="K54" s="93"/>
      <c r="L54" s="93"/>
      <c r="M54" s="93"/>
      <c r="N54" s="94"/>
    </row>
    <row r="55" spans="1:14" ht="68.25" customHeight="1" x14ac:dyDescent="0.2">
      <c r="A55" s="19" t="s">
        <v>101</v>
      </c>
      <c r="B55" s="9" t="s">
        <v>102</v>
      </c>
      <c r="C55" s="8"/>
      <c r="D55" s="9" t="s">
        <v>60</v>
      </c>
      <c r="E55" s="8"/>
      <c r="F55" s="9" t="s">
        <v>103</v>
      </c>
      <c r="G55" s="23"/>
      <c r="H55" s="92"/>
      <c r="I55" s="93"/>
      <c r="J55" s="93"/>
      <c r="K55" s="93"/>
      <c r="L55" s="93"/>
      <c r="M55" s="93"/>
      <c r="N55" s="94"/>
    </row>
    <row r="56" spans="1:14" s="2" customFormat="1" ht="12.75" customHeight="1" x14ac:dyDescent="0.2">
      <c r="A56" s="102" t="s">
        <v>283</v>
      </c>
      <c r="B56" s="103"/>
      <c r="C56" s="103"/>
      <c r="D56" s="103"/>
      <c r="E56" s="103"/>
      <c r="F56" s="104"/>
      <c r="G56" s="33">
        <f>SUM(G57:G60)/4</f>
        <v>0</v>
      </c>
      <c r="H56" s="102" t="s">
        <v>283</v>
      </c>
      <c r="I56" s="103"/>
      <c r="J56" s="103"/>
      <c r="K56" s="103"/>
      <c r="L56" s="103"/>
      <c r="M56" s="103"/>
      <c r="N56" s="104"/>
    </row>
    <row r="57" spans="1:14" ht="84.75" customHeight="1" x14ac:dyDescent="0.2">
      <c r="A57" s="17" t="s">
        <v>145</v>
      </c>
      <c r="B57" s="4" t="s">
        <v>148</v>
      </c>
      <c r="C57" s="6"/>
      <c r="D57" s="7" t="s">
        <v>151</v>
      </c>
      <c r="E57" s="6"/>
      <c r="F57" s="4" t="s">
        <v>150</v>
      </c>
      <c r="G57" s="23"/>
      <c r="H57" s="92"/>
      <c r="I57" s="93"/>
      <c r="J57" s="93"/>
      <c r="K57" s="93"/>
      <c r="L57" s="93"/>
      <c r="M57" s="93"/>
      <c r="N57" s="94"/>
    </row>
    <row r="58" spans="1:14" ht="83.25" customHeight="1" x14ac:dyDescent="0.2">
      <c r="A58" s="17" t="s">
        <v>146</v>
      </c>
      <c r="B58" s="4" t="s">
        <v>148</v>
      </c>
      <c r="C58" s="6"/>
      <c r="D58" s="7" t="s">
        <v>151</v>
      </c>
      <c r="E58" s="6"/>
      <c r="F58" s="4" t="s">
        <v>150</v>
      </c>
      <c r="G58" s="23"/>
      <c r="H58" s="92"/>
      <c r="I58" s="93"/>
      <c r="J58" s="93"/>
      <c r="K58" s="93"/>
      <c r="L58" s="93"/>
      <c r="M58" s="93"/>
      <c r="N58" s="94"/>
    </row>
    <row r="59" spans="1:14" ht="51" x14ac:dyDescent="0.2">
      <c r="A59" s="17" t="s">
        <v>152</v>
      </c>
      <c r="B59" s="4" t="s">
        <v>153</v>
      </c>
      <c r="C59" s="6"/>
      <c r="D59" s="7" t="s">
        <v>154</v>
      </c>
      <c r="E59" s="6"/>
      <c r="F59" s="4" t="s">
        <v>155</v>
      </c>
      <c r="G59" s="23"/>
      <c r="H59" s="92"/>
      <c r="I59" s="93"/>
      <c r="J59" s="93"/>
      <c r="K59" s="93"/>
      <c r="L59" s="93"/>
      <c r="M59" s="93"/>
      <c r="N59" s="94"/>
    </row>
    <row r="60" spans="1:14" ht="81" customHeight="1" x14ac:dyDescent="0.2">
      <c r="A60" s="17" t="s">
        <v>147</v>
      </c>
      <c r="B60" s="4" t="s">
        <v>0</v>
      </c>
      <c r="C60" s="6"/>
      <c r="D60" s="7" t="s">
        <v>156</v>
      </c>
      <c r="E60" s="6"/>
      <c r="F60" s="4" t="s">
        <v>149</v>
      </c>
      <c r="G60" s="23"/>
      <c r="H60" s="92"/>
      <c r="I60" s="93"/>
      <c r="J60" s="93"/>
      <c r="K60" s="93"/>
      <c r="L60" s="93"/>
      <c r="M60" s="93"/>
      <c r="N60" s="94"/>
    </row>
    <row r="61" spans="1:14" s="2" customFormat="1" ht="15" customHeight="1" x14ac:dyDescent="0.2">
      <c r="A61" s="102" t="s">
        <v>284</v>
      </c>
      <c r="B61" s="103"/>
      <c r="C61" s="103"/>
      <c r="D61" s="103"/>
      <c r="E61" s="103"/>
      <c r="F61" s="104"/>
      <c r="G61" s="33">
        <f>SUM(G62:G70)/9</f>
        <v>0</v>
      </c>
      <c r="H61" s="102" t="s">
        <v>284</v>
      </c>
      <c r="I61" s="103"/>
      <c r="J61" s="103"/>
      <c r="K61" s="103"/>
      <c r="L61" s="103"/>
      <c r="M61" s="103"/>
      <c r="N61" s="104"/>
    </row>
    <row r="62" spans="1:14" s="14" customFormat="1" ht="87" customHeight="1" x14ac:dyDescent="0.2">
      <c r="A62" s="18" t="s">
        <v>221</v>
      </c>
      <c r="B62" s="11" t="s">
        <v>365</v>
      </c>
      <c r="C62" s="15" t="s">
        <v>222</v>
      </c>
      <c r="D62" s="15" t="s">
        <v>223</v>
      </c>
      <c r="E62" s="15"/>
      <c r="F62" s="15" t="s">
        <v>224</v>
      </c>
      <c r="G62" s="23"/>
      <c r="H62" s="96"/>
      <c r="I62" s="97"/>
      <c r="J62" s="97"/>
      <c r="K62" s="97"/>
      <c r="L62" s="97"/>
      <c r="M62" s="97"/>
      <c r="N62" s="98"/>
    </row>
    <row r="63" spans="1:14" ht="96" customHeight="1" x14ac:dyDescent="0.2">
      <c r="A63" s="17" t="s">
        <v>225</v>
      </c>
      <c r="B63" s="4" t="s">
        <v>4</v>
      </c>
      <c r="C63" s="15" t="s">
        <v>226</v>
      </c>
      <c r="D63" s="7" t="s">
        <v>227</v>
      </c>
      <c r="E63" s="15" t="s">
        <v>228</v>
      </c>
      <c r="F63" s="7" t="s">
        <v>140</v>
      </c>
      <c r="G63" s="23"/>
      <c r="H63" s="96"/>
      <c r="I63" s="97"/>
      <c r="J63" s="97"/>
      <c r="K63" s="97"/>
      <c r="L63" s="97"/>
      <c r="M63" s="97"/>
      <c r="N63" s="98"/>
    </row>
    <row r="64" spans="1:14" ht="69" customHeight="1" x14ac:dyDescent="0.2">
      <c r="A64" s="17" t="s">
        <v>14</v>
      </c>
      <c r="B64" s="3" t="s">
        <v>1</v>
      </c>
      <c r="C64" s="6"/>
      <c r="D64" s="7" t="s">
        <v>136</v>
      </c>
      <c r="E64" s="6"/>
      <c r="F64" s="7" t="s">
        <v>137</v>
      </c>
      <c r="G64" s="23"/>
      <c r="H64" s="96"/>
      <c r="I64" s="97"/>
      <c r="J64" s="97"/>
      <c r="K64" s="97"/>
      <c r="L64" s="97"/>
      <c r="M64" s="97"/>
      <c r="N64" s="98"/>
    </row>
    <row r="65" spans="1:14" ht="63.75" x14ac:dyDescent="0.2">
      <c r="A65" s="17" t="s">
        <v>15</v>
      </c>
      <c r="B65" s="3" t="s">
        <v>2</v>
      </c>
      <c r="C65" s="6"/>
      <c r="D65" s="7" t="s">
        <v>138</v>
      </c>
      <c r="E65" s="6"/>
      <c r="F65" s="7" t="s">
        <v>139</v>
      </c>
      <c r="G65" s="23"/>
      <c r="H65" s="96"/>
      <c r="I65" s="97"/>
      <c r="J65" s="97"/>
      <c r="K65" s="97"/>
      <c r="L65" s="97"/>
      <c r="M65" s="97"/>
      <c r="N65" s="98"/>
    </row>
    <row r="66" spans="1:14" ht="106.5" customHeight="1" x14ac:dyDescent="0.2">
      <c r="A66" s="17" t="s">
        <v>252</v>
      </c>
      <c r="B66" s="4" t="s">
        <v>253</v>
      </c>
      <c r="C66" s="6"/>
      <c r="D66" s="4" t="s">
        <v>230</v>
      </c>
      <c r="E66" s="6"/>
      <c r="F66" s="4" t="s">
        <v>229</v>
      </c>
      <c r="G66" s="23"/>
      <c r="H66" s="96"/>
      <c r="I66" s="97"/>
      <c r="J66" s="97"/>
      <c r="K66" s="97"/>
      <c r="L66" s="97"/>
      <c r="M66" s="97"/>
      <c r="N66" s="98"/>
    </row>
    <row r="67" spans="1:14" ht="63.75" x14ac:dyDescent="0.2">
      <c r="A67" s="17" t="s">
        <v>16</v>
      </c>
      <c r="B67" s="3" t="s">
        <v>5</v>
      </c>
      <c r="C67" s="6"/>
      <c r="D67" s="4"/>
      <c r="E67" s="6"/>
      <c r="F67" s="4" t="s">
        <v>231</v>
      </c>
      <c r="G67" s="23"/>
      <c r="H67" s="96"/>
      <c r="I67" s="97"/>
      <c r="J67" s="97"/>
      <c r="K67" s="97"/>
      <c r="L67" s="97"/>
      <c r="M67" s="97"/>
      <c r="N67" s="98"/>
    </row>
    <row r="68" spans="1:14" ht="56.25" customHeight="1" x14ac:dyDescent="0.2">
      <c r="A68" s="17" t="s">
        <v>184</v>
      </c>
      <c r="B68" s="4" t="s">
        <v>232</v>
      </c>
      <c r="C68" s="6"/>
      <c r="D68" s="4" t="s">
        <v>233</v>
      </c>
      <c r="E68" s="7"/>
      <c r="F68" s="4" t="s">
        <v>234</v>
      </c>
      <c r="G68" s="23"/>
      <c r="H68" s="96"/>
      <c r="I68" s="97"/>
      <c r="J68" s="97"/>
      <c r="K68" s="97"/>
      <c r="L68" s="97"/>
      <c r="M68" s="97"/>
      <c r="N68" s="98"/>
    </row>
    <row r="69" spans="1:14" ht="48.75" customHeight="1" x14ac:dyDescent="0.2">
      <c r="A69" s="17" t="s">
        <v>104</v>
      </c>
      <c r="B69" s="4" t="s">
        <v>105</v>
      </c>
      <c r="C69" s="6"/>
      <c r="D69" s="7" t="s">
        <v>107</v>
      </c>
      <c r="E69" s="6"/>
      <c r="F69" s="7" t="s">
        <v>106</v>
      </c>
      <c r="G69" s="23"/>
      <c r="H69" s="96"/>
      <c r="I69" s="97"/>
      <c r="J69" s="97"/>
      <c r="K69" s="97"/>
      <c r="L69" s="97"/>
      <c r="M69" s="97"/>
      <c r="N69" s="98"/>
    </row>
    <row r="70" spans="1:14" ht="43.5" customHeight="1" x14ac:dyDescent="0.2">
      <c r="A70" s="17" t="s">
        <v>108</v>
      </c>
      <c r="B70" s="4" t="s">
        <v>109</v>
      </c>
      <c r="C70" s="6"/>
      <c r="D70" s="7" t="s">
        <v>110</v>
      </c>
      <c r="E70" s="6"/>
      <c r="F70" s="7" t="s">
        <v>111</v>
      </c>
      <c r="G70" s="23"/>
      <c r="H70" s="96"/>
      <c r="I70" s="97"/>
      <c r="J70" s="97"/>
      <c r="K70" s="97"/>
      <c r="L70" s="97"/>
      <c r="M70" s="97"/>
      <c r="N70" s="98"/>
    </row>
    <row r="71" spans="1:14" ht="12.75" customHeight="1" x14ac:dyDescent="0.2">
      <c r="A71" s="102" t="s">
        <v>235</v>
      </c>
      <c r="B71" s="103"/>
      <c r="C71" s="103"/>
      <c r="D71" s="103"/>
      <c r="E71" s="103"/>
      <c r="F71" s="104"/>
      <c r="G71" s="33">
        <f>SUM(G72:G76)/5</f>
        <v>0</v>
      </c>
      <c r="H71" s="102" t="s">
        <v>235</v>
      </c>
      <c r="I71" s="103"/>
      <c r="J71" s="103"/>
      <c r="K71" s="103"/>
      <c r="L71" s="103"/>
      <c r="M71" s="103"/>
      <c r="N71" s="104"/>
    </row>
    <row r="72" spans="1:14" ht="51" x14ac:dyDescent="0.2">
      <c r="A72" s="19" t="s">
        <v>114</v>
      </c>
      <c r="B72" s="9" t="s">
        <v>112</v>
      </c>
      <c r="C72" s="8"/>
      <c r="D72" s="9" t="s">
        <v>119</v>
      </c>
      <c r="E72" s="8"/>
      <c r="F72" s="9" t="s">
        <v>113</v>
      </c>
      <c r="G72" s="23"/>
      <c r="H72" s="92"/>
      <c r="I72" s="93"/>
      <c r="J72" s="93"/>
      <c r="K72" s="93"/>
      <c r="L72" s="93"/>
      <c r="M72" s="93"/>
      <c r="N72" s="94"/>
    </row>
    <row r="73" spans="1:14" ht="61.5" customHeight="1" x14ac:dyDescent="0.2">
      <c r="A73" s="19" t="s">
        <v>115</v>
      </c>
      <c r="B73" s="9" t="s">
        <v>116</v>
      </c>
      <c r="C73" s="8"/>
      <c r="D73" s="9" t="s">
        <v>117</v>
      </c>
      <c r="E73" s="8"/>
      <c r="F73" s="9" t="s">
        <v>118</v>
      </c>
      <c r="G73" s="23"/>
      <c r="H73" s="92"/>
      <c r="I73" s="93"/>
      <c r="J73" s="93"/>
      <c r="K73" s="93"/>
      <c r="L73" s="93"/>
      <c r="M73" s="93"/>
      <c r="N73" s="94"/>
    </row>
    <row r="74" spans="1:14" ht="25.5" x14ac:dyDescent="0.2">
      <c r="A74" s="19" t="s">
        <v>120</v>
      </c>
      <c r="B74" s="9" t="s">
        <v>121</v>
      </c>
      <c r="C74" s="8"/>
      <c r="D74" s="9" t="s">
        <v>122</v>
      </c>
      <c r="E74" s="8"/>
      <c r="F74" s="9" t="s">
        <v>123</v>
      </c>
      <c r="G74" s="23"/>
      <c r="H74" s="92"/>
      <c r="I74" s="93"/>
      <c r="J74" s="93"/>
      <c r="K74" s="93"/>
      <c r="L74" s="93"/>
      <c r="M74" s="93"/>
      <c r="N74" s="94"/>
    </row>
    <row r="75" spans="1:14" ht="51" x14ac:dyDescent="0.2">
      <c r="A75" s="19" t="s">
        <v>236</v>
      </c>
      <c r="B75" s="9" t="s">
        <v>116</v>
      </c>
      <c r="C75" s="8"/>
      <c r="D75" s="9" t="s">
        <v>237</v>
      </c>
      <c r="E75" s="8"/>
      <c r="F75" s="9" t="s">
        <v>118</v>
      </c>
      <c r="G75" s="23"/>
      <c r="H75" s="92"/>
      <c r="I75" s="93"/>
      <c r="J75" s="93"/>
      <c r="K75" s="93"/>
      <c r="L75" s="93"/>
      <c r="M75" s="93"/>
      <c r="N75" s="94"/>
    </row>
    <row r="76" spans="1:14" ht="34.5" customHeight="1" x14ac:dyDescent="0.2">
      <c r="A76" s="19" t="s">
        <v>124</v>
      </c>
      <c r="B76" s="9" t="s">
        <v>125</v>
      </c>
      <c r="C76" s="8"/>
      <c r="D76" s="9" t="s">
        <v>126</v>
      </c>
      <c r="E76" s="8"/>
      <c r="F76" s="9" t="s">
        <v>123</v>
      </c>
      <c r="G76" s="23"/>
      <c r="H76" s="92"/>
      <c r="I76" s="93"/>
      <c r="J76" s="93"/>
      <c r="K76" s="93"/>
      <c r="L76" s="93"/>
      <c r="M76" s="93"/>
      <c r="N76" s="94"/>
    </row>
    <row r="77" spans="1:14" x14ac:dyDescent="0.2">
      <c r="A77" s="102" t="s">
        <v>238</v>
      </c>
      <c r="B77" s="103"/>
      <c r="C77" s="103"/>
      <c r="D77" s="103"/>
      <c r="E77" s="103"/>
      <c r="F77" s="104"/>
      <c r="G77" s="33">
        <f>G78</f>
        <v>0</v>
      </c>
      <c r="H77" s="102" t="s">
        <v>238</v>
      </c>
      <c r="I77" s="103"/>
      <c r="J77" s="103"/>
      <c r="K77" s="103"/>
      <c r="L77" s="103"/>
      <c r="M77" s="103"/>
      <c r="N77" s="104"/>
    </row>
    <row r="78" spans="1:14" s="14" customFormat="1" ht="35.25" customHeight="1" x14ac:dyDescent="0.2">
      <c r="A78" s="18" t="s">
        <v>127</v>
      </c>
      <c r="B78" s="11" t="s">
        <v>128</v>
      </c>
      <c r="C78" s="16"/>
      <c r="D78" s="15" t="s">
        <v>129</v>
      </c>
      <c r="E78" s="16"/>
      <c r="F78" s="15" t="s">
        <v>130</v>
      </c>
      <c r="G78" s="23"/>
      <c r="H78" s="120"/>
      <c r="I78" s="121"/>
      <c r="J78" s="121"/>
      <c r="K78" s="121"/>
      <c r="L78" s="121"/>
      <c r="M78" s="121"/>
      <c r="N78" s="122"/>
    </row>
    <row r="80" spans="1:14" ht="25.5" customHeight="1" x14ac:dyDescent="0.2">
      <c r="A80" s="101" t="s">
        <v>366</v>
      </c>
      <c r="B80" s="101"/>
      <c r="C80" s="37" t="s">
        <v>8</v>
      </c>
    </row>
    <row r="81" spans="1:6" ht="16.5" customHeight="1" x14ac:dyDescent="0.2">
      <c r="A81" s="99" t="s">
        <v>266</v>
      </c>
      <c r="B81" s="100"/>
      <c r="C81" s="21">
        <f>G7</f>
        <v>0</v>
      </c>
    </row>
    <row r="82" spans="1:6" ht="16.5" customHeight="1" x14ac:dyDescent="0.2">
      <c r="A82" s="99" t="s">
        <v>271</v>
      </c>
      <c r="B82" s="100"/>
      <c r="C82" s="21">
        <f>G14</f>
        <v>0</v>
      </c>
    </row>
    <row r="83" spans="1:6" ht="16.5" customHeight="1" x14ac:dyDescent="0.2">
      <c r="A83" s="99" t="s">
        <v>272</v>
      </c>
      <c r="B83" s="100"/>
      <c r="C83" s="21">
        <f>G23</f>
        <v>0</v>
      </c>
    </row>
    <row r="84" spans="1:6" ht="16.5" customHeight="1" x14ac:dyDescent="0.2">
      <c r="A84" s="26" t="s">
        <v>274</v>
      </c>
      <c r="B84" s="25"/>
      <c r="C84" s="21">
        <f>G34</f>
        <v>0</v>
      </c>
    </row>
    <row r="85" spans="1:6" ht="16.5" customHeight="1" x14ac:dyDescent="0.2">
      <c r="A85" s="27" t="s">
        <v>255</v>
      </c>
      <c r="B85" s="25"/>
      <c r="C85" s="21">
        <f>G45</f>
        <v>0</v>
      </c>
      <c r="D85" s="105"/>
      <c r="E85" s="105"/>
      <c r="F85" s="105"/>
    </row>
    <row r="86" spans="1:6" ht="16.5" customHeight="1" x14ac:dyDescent="0.2">
      <c r="A86" s="27" t="s">
        <v>282</v>
      </c>
      <c r="B86" s="25"/>
      <c r="C86" s="21">
        <f>G56</f>
        <v>0</v>
      </c>
      <c r="D86" s="105"/>
      <c r="E86" s="105"/>
      <c r="F86" s="105"/>
    </row>
    <row r="87" spans="1:6" ht="16.5" customHeight="1" x14ac:dyDescent="0.2">
      <c r="A87" s="99" t="s">
        <v>285</v>
      </c>
      <c r="B87" s="100"/>
      <c r="C87" s="21">
        <f>G61</f>
        <v>0</v>
      </c>
      <c r="D87" s="105"/>
      <c r="E87" s="105"/>
      <c r="F87" s="105"/>
    </row>
    <row r="88" spans="1:6" ht="16.5" customHeight="1" x14ac:dyDescent="0.2">
      <c r="A88" s="29" t="s">
        <v>287</v>
      </c>
      <c r="B88" s="30"/>
      <c r="C88" s="21">
        <f>G71</f>
        <v>0</v>
      </c>
      <c r="D88" s="106" t="str">
        <f>VLOOKUP(C90,Scores,3,FALSE)</f>
        <v xml:space="preserve"> </v>
      </c>
      <c r="E88" s="106"/>
      <c r="F88" s="106"/>
    </row>
    <row r="89" spans="1:6" ht="16.5" customHeight="1" x14ac:dyDescent="0.2">
      <c r="A89" s="31" t="s">
        <v>256</v>
      </c>
      <c r="B89" s="32"/>
      <c r="C89" s="35">
        <f>G77</f>
        <v>0</v>
      </c>
    </row>
    <row r="90" spans="1:6" x14ac:dyDescent="0.2">
      <c r="A90" s="28" t="s">
        <v>367</v>
      </c>
      <c r="C90" s="36">
        <f>TRUNC(SUM(C81:C89)/9,2)</f>
        <v>0</v>
      </c>
    </row>
    <row r="92" spans="1:6" x14ac:dyDescent="0.2">
      <c r="C92" s="51"/>
    </row>
    <row r="97" spans="4:6" ht="12.75" customHeight="1" x14ac:dyDescent="0.2">
      <c r="D97" s="34"/>
      <c r="E97" s="34"/>
      <c r="F97" s="34"/>
    </row>
    <row r="98" spans="4:6" ht="12.75" customHeight="1" x14ac:dyDescent="0.2">
      <c r="D98" s="34"/>
      <c r="E98" s="34"/>
      <c r="F98" s="34"/>
    </row>
    <row r="99" spans="4:6" ht="12.75" customHeight="1" x14ac:dyDescent="0.2">
      <c r="D99" s="34"/>
      <c r="E99" s="34"/>
      <c r="F99" s="34"/>
    </row>
  </sheetData>
  <mergeCells count="35">
    <mergeCell ref="H77:N77"/>
    <mergeCell ref="H78:N78"/>
    <mergeCell ref="H56:N56"/>
    <mergeCell ref="H61:N61"/>
    <mergeCell ref="H71:N71"/>
    <mergeCell ref="H34:N34"/>
    <mergeCell ref="H45:N45"/>
    <mergeCell ref="H5:N6"/>
    <mergeCell ref="H7:N7"/>
    <mergeCell ref="H14:N14"/>
    <mergeCell ref="D88:F88"/>
    <mergeCell ref="H1:N1"/>
    <mergeCell ref="I2:L2"/>
    <mergeCell ref="I3:L3"/>
    <mergeCell ref="A14:F14"/>
    <mergeCell ref="A23:F23"/>
    <mergeCell ref="A34:F34"/>
    <mergeCell ref="A45:F45"/>
    <mergeCell ref="A56:F56"/>
    <mergeCell ref="A5:A6"/>
    <mergeCell ref="B5:G5"/>
    <mergeCell ref="A1:G1"/>
    <mergeCell ref="A7:F7"/>
    <mergeCell ref="B2:E2"/>
    <mergeCell ref="B3:E3"/>
    <mergeCell ref="H23:N23"/>
    <mergeCell ref="A83:B83"/>
    <mergeCell ref="A87:B87"/>
    <mergeCell ref="A80:B80"/>
    <mergeCell ref="A61:F61"/>
    <mergeCell ref="A71:F71"/>
    <mergeCell ref="A77:F77"/>
    <mergeCell ref="A82:B82"/>
    <mergeCell ref="A81:B81"/>
    <mergeCell ref="D85:F87"/>
  </mergeCells>
  <phoneticPr fontId="0" type="noConversion"/>
  <dataValidations count="1">
    <dataValidation type="whole" allowBlank="1" showInputMessage="1" showErrorMessage="1" error="Enter number between 1 and 5" sqref="G8:G13 G15:G22 G24:G33 G35:G44 G46:G55 G57:G60 G62:G70 G72:G76 G78">
      <formula1>1</formula1>
      <formula2>5</formula2>
    </dataValidation>
  </dataValidations>
  <printOptions horizontalCentered="1"/>
  <pageMargins left="0" right="0" top="0.25" bottom="0.25" header="0.3" footer="0.3"/>
  <pageSetup scale="55" fitToHeight="10" orientation="landscape" r:id="rId1"/>
  <headerFooter alignWithMargins="0">
    <oddFooter>&amp;LDate Created: 4/2/2018&amp;R&amp;P</oddFooter>
  </headerFooter>
  <rowBreaks count="2" manualBreakCount="2">
    <brk id="54" max="16383" man="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113" zoomScaleNormal="55" workbookViewId="0">
      <selection activeCell="J14" sqref="J14"/>
    </sheetView>
  </sheetViews>
  <sheetFormatPr defaultRowHeight="12.75" x14ac:dyDescent="0.2"/>
  <cols>
    <col min="1" max="1" width="21.140625" style="5" customWidth="1"/>
    <col min="2" max="2" width="29.42578125" style="5" customWidth="1"/>
    <col min="3" max="3" width="18.28515625" style="5" customWidth="1"/>
    <col min="4" max="4" width="11.140625" style="5" customWidth="1"/>
    <col min="5" max="5" width="23.7109375" style="5" customWidth="1"/>
    <col min="6" max="6" width="19" style="24" hidden="1" customWidth="1"/>
  </cols>
  <sheetData>
    <row r="1" spans="1:6" s="1" customFormat="1" ht="73.5" customHeight="1" x14ac:dyDescent="0.2">
      <c r="A1" s="123" t="s">
        <v>264</v>
      </c>
      <c r="B1" s="123"/>
      <c r="C1" s="123"/>
      <c r="D1" s="123"/>
      <c r="E1" s="123"/>
      <c r="F1" s="123"/>
    </row>
    <row r="2" spans="1:6" s="1" customFormat="1" ht="36" customHeight="1" x14ac:dyDescent="0.25">
      <c r="A2" s="43" t="s">
        <v>260</v>
      </c>
      <c r="B2" s="50">
        <f>'STAR Assessment'!B2:E2</f>
        <v>0</v>
      </c>
      <c r="C2" s="50"/>
      <c r="D2" s="50"/>
      <c r="E2" s="89" t="s">
        <v>352</v>
      </c>
      <c r="F2" s="50">
        <f>'STAR Assessment'!G2</f>
        <v>0</v>
      </c>
    </row>
    <row r="3" spans="1:6" s="1" customFormat="1" ht="21" customHeight="1" x14ac:dyDescent="0.2">
      <c r="A3" s="40" t="s">
        <v>262</v>
      </c>
      <c r="B3" s="124">
        <f>'STAR Assessment'!B3:E3</f>
        <v>0</v>
      </c>
      <c r="C3" s="124"/>
      <c r="D3" s="124"/>
      <c r="E3" s="67">
        <f>'STAR Assessment'!G2</f>
        <v>0</v>
      </c>
      <c r="F3" s="41"/>
    </row>
    <row r="5" spans="1:6" ht="18" customHeight="1" x14ac:dyDescent="0.2">
      <c r="A5" s="129" t="s">
        <v>353</v>
      </c>
      <c r="B5" s="130"/>
      <c r="C5" s="130"/>
      <c r="D5" s="130"/>
      <c r="E5" s="130"/>
    </row>
    <row r="6" spans="1:6" ht="15" customHeight="1" x14ac:dyDescent="0.2">
      <c r="A6" s="131" t="s">
        <v>354</v>
      </c>
      <c r="B6" s="131"/>
      <c r="C6" s="131" t="s">
        <v>291</v>
      </c>
      <c r="D6" s="131"/>
      <c r="E6" s="131"/>
    </row>
    <row r="7" spans="1:6" ht="46.5" customHeight="1" x14ac:dyDescent="0.2">
      <c r="A7" s="21">
        <f>'STAR Assessment'!C81</f>
        <v>0</v>
      </c>
      <c r="B7" s="5" t="s">
        <v>266</v>
      </c>
      <c r="C7" s="133" t="s">
        <v>278</v>
      </c>
      <c r="D7" s="133"/>
      <c r="E7" s="133"/>
      <c r="F7" s="133"/>
    </row>
    <row r="8" spans="1:6" ht="46.5" customHeight="1" x14ac:dyDescent="0.2">
      <c r="A8" s="21">
        <f>'STAR Assessment'!C82</f>
        <v>0</v>
      </c>
      <c r="B8" s="5" t="s">
        <v>269</v>
      </c>
      <c r="C8" s="133" t="s">
        <v>267</v>
      </c>
      <c r="D8" s="133"/>
      <c r="E8" s="133"/>
      <c r="F8" s="133"/>
    </row>
    <row r="9" spans="1:6" ht="46.5" customHeight="1" x14ac:dyDescent="0.2">
      <c r="A9" s="21">
        <f>'STAR Assessment'!C83</f>
        <v>0</v>
      </c>
      <c r="B9" s="5" t="s">
        <v>272</v>
      </c>
      <c r="C9" s="133" t="s">
        <v>279</v>
      </c>
      <c r="D9" s="133"/>
      <c r="E9" s="133"/>
      <c r="F9" s="133"/>
    </row>
    <row r="10" spans="1:6" ht="46.5" customHeight="1" x14ac:dyDescent="0.2">
      <c r="A10" s="21">
        <f>'STAR Assessment'!C84</f>
        <v>0</v>
      </c>
      <c r="B10" s="49" t="s">
        <v>290</v>
      </c>
      <c r="C10" s="133" t="s">
        <v>280</v>
      </c>
      <c r="D10" s="133"/>
      <c r="E10" s="133"/>
      <c r="F10" s="133"/>
    </row>
    <row r="11" spans="1:6" ht="46.5" customHeight="1" x14ac:dyDescent="0.2">
      <c r="A11" s="21">
        <f>'STAR Assessment'!C85</f>
        <v>0</v>
      </c>
      <c r="B11" s="5" t="s">
        <v>255</v>
      </c>
      <c r="C11" s="46" t="s">
        <v>276</v>
      </c>
      <c r="D11" s="46"/>
      <c r="E11" s="46"/>
      <c r="F11" s="47"/>
    </row>
    <row r="12" spans="1:6" ht="46.5" customHeight="1" x14ac:dyDescent="0.2">
      <c r="A12" s="21">
        <f>'STAR Assessment'!C86</f>
        <v>0</v>
      </c>
      <c r="B12" s="5" t="s">
        <v>277</v>
      </c>
      <c r="C12" s="133" t="s">
        <v>281</v>
      </c>
      <c r="D12" s="133"/>
      <c r="E12" s="133"/>
      <c r="F12" s="133"/>
    </row>
    <row r="13" spans="1:6" ht="46.5" customHeight="1" x14ac:dyDescent="0.2">
      <c r="A13" s="21">
        <f>'STAR Assessment'!C87</f>
        <v>0</v>
      </c>
      <c r="B13" s="48" t="s">
        <v>285</v>
      </c>
      <c r="C13" s="133" t="s">
        <v>286</v>
      </c>
      <c r="D13" s="133"/>
      <c r="E13" s="133"/>
      <c r="F13" s="133"/>
    </row>
    <row r="14" spans="1:6" ht="46.5" customHeight="1" x14ac:dyDescent="0.2">
      <c r="A14" s="21">
        <f>'STAR Assessment'!C88</f>
        <v>0</v>
      </c>
      <c r="B14" s="5" t="s">
        <v>287</v>
      </c>
      <c r="C14" s="133" t="s">
        <v>288</v>
      </c>
      <c r="D14" s="133"/>
      <c r="E14" s="133"/>
      <c r="F14" s="133"/>
    </row>
    <row r="15" spans="1:6" ht="46.5" customHeight="1" x14ac:dyDescent="0.2">
      <c r="A15" s="90">
        <f>'STAR Assessment'!C89</f>
        <v>0</v>
      </c>
      <c r="B15" s="51" t="s">
        <v>256</v>
      </c>
      <c r="C15" s="133" t="s">
        <v>289</v>
      </c>
      <c r="D15" s="133"/>
      <c r="E15" s="133"/>
      <c r="F15" s="133"/>
    </row>
    <row r="16" spans="1:6" x14ac:dyDescent="0.2">
      <c r="A16" s="91" t="s">
        <v>355</v>
      </c>
      <c r="B16" s="55"/>
      <c r="C16" s="55"/>
      <c r="D16" s="55"/>
      <c r="E16" s="55"/>
    </row>
    <row r="17" spans="1:6" ht="59.25" x14ac:dyDescent="0.2">
      <c r="A17" s="134">
        <f>'STAR Assessment'!C90</f>
        <v>0</v>
      </c>
      <c r="B17" s="134"/>
      <c r="C17" s="135" t="str">
        <f>VLOOKUP(A17,Scores,2,FALSE)</f>
        <v>Pending STAR Results</v>
      </c>
      <c r="D17" s="135"/>
      <c r="E17" s="135"/>
    </row>
    <row r="18" spans="1:6" x14ac:dyDescent="0.2">
      <c r="A18" s="55"/>
      <c r="B18" s="55"/>
      <c r="C18" s="125" t="str">
        <f>VLOOKUP(A17,Scores,3,FALSE)</f>
        <v xml:space="preserve"> </v>
      </c>
      <c r="D18" s="125"/>
      <c r="E18" s="125"/>
    </row>
    <row r="19" spans="1:6" ht="37.5" customHeight="1" x14ac:dyDescent="0.2">
      <c r="A19" s="55"/>
      <c r="B19" s="55"/>
      <c r="C19" s="125"/>
      <c r="D19" s="125"/>
      <c r="E19" s="125"/>
    </row>
    <row r="20" spans="1:6" x14ac:dyDescent="0.2">
      <c r="A20" s="132" t="s">
        <v>292</v>
      </c>
      <c r="B20" s="133"/>
      <c r="C20" s="133"/>
      <c r="D20" s="133"/>
      <c r="E20" s="133"/>
    </row>
    <row r="21" spans="1:6" ht="37.5" customHeight="1" x14ac:dyDescent="0.2">
      <c r="A21" s="133"/>
      <c r="B21" s="133"/>
      <c r="C21" s="133"/>
      <c r="D21" s="133"/>
      <c r="E21" s="133"/>
    </row>
    <row r="22" spans="1:6" s="1" customFormat="1" ht="45.75" customHeight="1" x14ac:dyDescent="0.2">
      <c r="A22" s="126" t="s">
        <v>305</v>
      </c>
      <c r="B22" s="127"/>
      <c r="C22" s="127"/>
      <c r="D22" s="127"/>
      <c r="E22" s="127"/>
      <c r="F22" s="127"/>
    </row>
    <row r="24" spans="1:6" ht="101.25" customHeight="1" x14ac:dyDescent="0.2">
      <c r="A24" s="128" t="s">
        <v>306</v>
      </c>
      <c r="B24" s="128"/>
      <c r="C24" s="128"/>
      <c r="D24" s="128"/>
      <c r="E24" s="128"/>
    </row>
    <row r="25" spans="1:6" ht="70.5" customHeight="1" x14ac:dyDescent="0.2">
      <c r="A25" s="128" t="s">
        <v>307</v>
      </c>
      <c r="B25" s="128"/>
      <c r="C25" s="128"/>
      <c r="D25" s="128"/>
      <c r="E25" s="128"/>
    </row>
    <row r="26" spans="1:6" ht="35.25" customHeight="1" x14ac:dyDescent="0.2"/>
    <row r="27" spans="1:6" ht="31.5" x14ac:dyDescent="0.2">
      <c r="A27" s="56" t="s">
        <v>309</v>
      </c>
    </row>
    <row r="28" spans="1:6" ht="15" customHeight="1" x14ac:dyDescent="0.2"/>
    <row r="29" spans="1:6" ht="53.25" customHeight="1" x14ac:dyDescent="0.2">
      <c r="A29" s="57" t="s">
        <v>315</v>
      </c>
      <c r="B29" s="133" t="s">
        <v>308</v>
      </c>
      <c r="C29" s="133"/>
      <c r="D29" s="133"/>
      <c r="E29" s="133"/>
    </row>
    <row r="30" spans="1:6" ht="70.5" customHeight="1" x14ac:dyDescent="0.2">
      <c r="A30" s="48"/>
      <c r="B30" s="132" t="s">
        <v>310</v>
      </c>
      <c r="C30" s="133"/>
      <c r="D30" s="133"/>
      <c r="E30" s="133"/>
    </row>
    <row r="31" spans="1:6" ht="15" customHeight="1" x14ac:dyDescent="0.2">
      <c r="A31" s="48"/>
    </row>
    <row r="32" spans="1:6" ht="63.75" customHeight="1" x14ac:dyDescent="0.2">
      <c r="A32" s="57" t="s">
        <v>316</v>
      </c>
      <c r="B32" s="133" t="s">
        <v>311</v>
      </c>
      <c r="C32" s="133"/>
      <c r="D32" s="133"/>
      <c r="E32" s="133"/>
    </row>
    <row r="33" spans="1:5" x14ac:dyDescent="0.2">
      <c r="A33" s="48"/>
    </row>
    <row r="34" spans="1:5" ht="69" customHeight="1" x14ac:dyDescent="0.2">
      <c r="A34" s="57" t="s">
        <v>317</v>
      </c>
      <c r="B34" s="133" t="s">
        <v>312</v>
      </c>
      <c r="C34" s="133"/>
      <c r="D34" s="133"/>
      <c r="E34" s="133"/>
    </row>
    <row r="35" spans="1:5" ht="15" customHeight="1" x14ac:dyDescent="0.2">
      <c r="A35" s="48"/>
    </row>
    <row r="36" spans="1:5" ht="72.75" customHeight="1" x14ac:dyDescent="0.2">
      <c r="A36" s="57" t="s">
        <v>318</v>
      </c>
      <c r="B36" s="133" t="s">
        <v>313</v>
      </c>
      <c r="C36" s="133"/>
      <c r="D36" s="133"/>
      <c r="E36" s="133"/>
    </row>
    <row r="37" spans="1:5" ht="15" customHeight="1" x14ac:dyDescent="0.2">
      <c r="A37" s="48"/>
    </row>
    <row r="38" spans="1:5" ht="75" customHeight="1" x14ac:dyDescent="0.2">
      <c r="A38" s="57" t="s">
        <v>319</v>
      </c>
      <c r="B38" s="132" t="s">
        <v>314</v>
      </c>
      <c r="C38" s="133"/>
      <c r="D38" s="133"/>
      <c r="E38" s="133"/>
    </row>
  </sheetData>
  <mergeCells count="26">
    <mergeCell ref="C13:F13"/>
    <mergeCell ref="C14:F14"/>
    <mergeCell ref="C15:F15"/>
    <mergeCell ref="B36:E36"/>
    <mergeCell ref="B38:E38"/>
    <mergeCell ref="A25:E25"/>
    <mergeCell ref="B29:E29"/>
    <mergeCell ref="B30:E30"/>
    <mergeCell ref="B32:E32"/>
    <mergeCell ref="B34:E34"/>
    <mergeCell ref="A1:F1"/>
    <mergeCell ref="B3:D3"/>
    <mergeCell ref="C18:E19"/>
    <mergeCell ref="A22:F22"/>
    <mergeCell ref="A24:E24"/>
    <mergeCell ref="A5:E5"/>
    <mergeCell ref="C6:E6"/>
    <mergeCell ref="A20:E21"/>
    <mergeCell ref="A6:B6"/>
    <mergeCell ref="A17:B17"/>
    <mergeCell ref="C17:E17"/>
    <mergeCell ref="C7:F7"/>
    <mergeCell ref="C8:F8"/>
    <mergeCell ref="C9:F9"/>
    <mergeCell ref="C10:F10"/>
    <mergeCell ref="C12:F12"/>
  </mergeCells>
  <printOptions horizontalCentered="1"/>
  <pageMargins left="0" right="0" top="0.25" bottom="0.2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3"/>
  <sheetViews>
    <sheetView topLeftCell="A383" zoomScale="180" zoomScaleNormal="180" workbookViewId="0">
      <selection activeCell="D398" sqref="D398"/>
    </sheetView>
  </sheetViews>
  <sheetFormatPr defaultRowHeight="12.75" x14ac:dyDescent="0.2"/>
  <cols>
    <col min="1" max="1" width="13.5703125" style="52" customWidth="1"/>
    <col min="2" max="2" width="13.5703125" customWidth="1"/>
    <col min="3" max="3" width="45.28515625" style="53" customWidth="1"/>
  </cols>
  <sheetData>
    <row r="1" spans="1:3" x14ac:dyDescent="0.2">
      <c r="A1" s="52" t="s">
        <v>8</v>
      </c>
      <c r="B1" t="s">
        <v>295</v>
      </c>
      <c r="C1" s="54" t="s">
        <v>294</v>
      </c>
    </row>
    <row r="2" spans="1:3" x14ac:dyDescent="0.2">
      <c r="A2" s="52">
        <v>5</v>
      </c>
      <c r="B2" t="s">
        <v>296</v>
      </c>
      <c r="C2" s="53" t="s">
        <v>300</v>
      </c>
    </row>
    <row r="3" spans="1:3" x14ac:dyDescent="0.2">
      <c r="A3" s="52">
        <v>4.99</v>
      </c>
      <c r="B3" t="s">
        <v>297</v>
      </c>
      <c r="C3" s="53" t="s">
        <v>301</v>
      </c>
    </row>
    <row r="4" spans="1:3" x14ac:dyDescent="0.2">
      <c r="A4" s="52">
        <v>4.9800000000000004</v>
      </c>
      <c r="B4" t="s">
        <v>297</v>
      </c>
      <c r="C4" s="53" t="s">
        <v>301</v>
      </c>
    </row>
    <row r="5" spans="1:3" x14ac:dyDescent="0.2">
      <c r="A5" s="52">
        <v>4.97</v>
      </c>
      <c r="B5" t="s">
        <v>297</v>
      </c>
      <c r="C5" s="53" t="s">
        <v>301</v>
      </c>
    </row>
    <row r="6" spans="1:3" x14ac:dyDescent="0.2">
      <c r="A6" s="52">
        <v>4.96</v>
      </c>
      <c r="B6" t="s">
        <v>297</v>
      </c>
      <c r="C6" s="53" t="s">
        <v>301</v>
      </c>
    </row>
    <row r="7" spans="1:3" x14ac:dyDescent="0.2">
      <c r="A7" s="52">
        <v>4.95</v>
      </c>
      <c r="B7" t="s">
        <v>297</v>
      </c>
      <c r="C7" s="53" t="s">
        <v>301</v>
      </c>
    </row>
    <row r="8" spans="1:3" x14ac:dyDescent="0.2">
      <c r="A8" s="52">
        <v>4.9400000000000004</v>
      </c>
      <c r="B8" t="s">
        <v>297</v>
      </c>
      <c r="C8" s="53" t="s">
        <v>301</v>
      </c>
    </row>
    <row r="9" spans="1:3" x14ac:dyDescent="0.2">
      <c r="A9" s="52">
        <v>4.93</v>
      </c>
      <c r="B9" t="s">
        <v>297</v>
      </c>
      <c r="C9" s="53" t="s">
        <v>301</v>
      </c>
    </row>
    <row r="10" spans="1:3" x14ac:dyDescent="0.2">
      <c r="A10" s="52">
        <v>4.92</v>
      </c>
      <c r="B10" t="s">
        <v>297</v>
      </c>
      <c r="C10" s="53" t="s">
        <v>301</v>
      </c>
    </row>
    <row r="11" spans="1:3" x14ac:dyDescent="0.2">
      <c r="A11" s="52">
        <v>4.91</v>
      </c>
      <c r="B11" t="s">
        <v>297</v>
      </c>
      <c r="C11" s="53" t="s">
        <v>301</v>
      </c>
    </row>
    <row r="12" spans="1:3" x14ac:dyDescent="0.2">
      <c r="A12" s="52">
        <v>4.9000000000000004</v>
      </c>
      <c r="B12" t="s">
        <v>297</v>
      </c>
      <c r="C12" s="53" t="s">
        <v>301</v>
      </c>
    </row>
    <row r="13" spans="1:3" x14ac:dyDescent="0.2">
      <c r="A13" s="52">
        <v>4.8899999999999997</v>
      </c>
      <c r="B13" t="s">
        <v>297</v>
      </c>
      <c r="C13" s="53" t="s">
        <v>301</v>
      </c>
    </row>
    <row r="14" spans="1:3" x14ac:dyDescent="0.2">
      <c r="A14" s="52">
        <v>4.88</v>
      </c>
      <c r="B14" t="s">
        <v>297</v>
      </c>
      <c r="C14" s="53" t="s">
        <v>301</v>
      </c>
    </row>
    <row r="15" spans="1:3" x14ac:dyDescent="0.2">
      <c r="A15" s="52">
        <v>4.87</v>
      </c>
      <c r="B15" t="s">
        <v>297</v>
      </c>
      <c r="C15" s="53" t="s">
        <v>301</v>
      </c>
    </row>
    <row r="16" spans="1:3" x14ac:dyDescent="0.2">
      <c r="A16" s="52">
        <v>4.8600000000000003</v>
      </c>
      <c r="B16" t="s">
        <v>297</v>
      </c>
      <c r="C16" s="53" t="s">
        <v>301</v>
      </c>
    </row>
    <row r="17" spans="1:3" x14ac:dyDescent="0.2">
      <c r="A17" s="52">
        <v>4.8499999999999996</v>
      </c>
      <c r="B17" t="s">
        <v>297</v>
      </c>
      <c r="C17" s="53" t="s">
        <v>301</v>
      </c>
    </row>
    <row r="18" spans="1:3" x14ac:dyDescent="0.2">
      <c r="A18" s="52">
        <v>4.84</v>
      </c>
      <c r="B18" t="s">
        <v>297</v>
      </c>
      <c r="C18" s="53" t="s">
        <v>301</v>
      </c>
    </row>
    <row r="19" spans="1:3" x14ac:dyDescent="0.2">
      <c r="A19" s="52">
        <v>4.83</v>
      </c>
      <c r="B19" t="s">
        <v>297</v>
      </c>
      <c r="C19" s="53" t="s">
        <v>301</v>
      </c>
    </row>
    <row r="20" spans="1:3" x14ac:dyDescent="0.2">
      <c r="A20" s="52">
        <v>4.82</v>
      </c>
      <c r="B20" t="s">
        <v>297</v>
      </c>
      <c r="C20" s="53" t="s">
        <v>301</v>
      </c>
    </row>
    <row r="21" spans="1:3" x14ac:dyDescent="0.2">
      <c r="A21" s="52">
        <v>4.8099999999999996</v>
      </c>
      <c r="B21" t="s">
        <v>297</v>
      </c>
      <c r="C21" s="53" t="s">
        <v>301</v>
      </c>
    </row>
    <row r="22" spans="1:3" x14ac:dyDescent="0.2">
      <c r="A22" s="52">
        <v>4.8</v>
      </c>
      <c r="B22" t="s">
        <v>297</v>
      </c>
      <c r="C22" s="53" t="s">
        <v>301</v>
      </c>
    </row>
    <row r="23" spans="1:3" x14ac:dyDescent="0.2">
      <c r="A23" s="52">
        <v>4.79</v>
      </c>
      <c r="B23" t="s">
        <v>297</v>
      </c>
      <c r="C23" s="53" t="s">
        <v>301</v>
      </c>
    </row>
    <row r="24" spans="1:3" x14ac:dyDescent="0.2">
      <c r="A24" s="52">
        <v>4.78</v>
      </c>
      <c r="B24" t="s">
        <v>297</v>
      </c>
      <c r="C24" s="53" t="s">
        <v>301</v>
      </c>
    </row>
    <row r="25" spans="1:3" x14ac:dyDescent="0.2">
      <c r="A25" s="52">
        <v>4.7699999999999996</v>
      </c>
      <c r="B25" t="s">
        <v>297</v>
      </c>
      <c r="C25" s="53" t="s">
        <v>301</v>
      </c>
    </row>
    <row r="26" spans="1:3" x14ac:dyDescent="0.2">
      <c r="A26" s="52">
        <v>4.76</v>
      </c>
      <c r="B26" t="s">
        <v>297</v>
      </c>
      <c r="C26" s="53" t="s">
        <v>301</v>
      </c>
    </row>
    <row r="27" spans="1:3" x14ac:dyDescent="0.2">
      <c r="A27" s="52">
        <v>4.75</v>
      </c>
      <c r="B27" t="s">
        <v>297</v>
      </c>
      <c r="C27" s="53" t="s">
        <v>301</v>
      </c>
    </row>
    <row r="28" spans="1:3" x14ac:dyDescent="0.2">
      <c r="A28" s="52">
        <v>4.74</v>
      </c>
      <c r="B28" t="s">
        <v>297</v>
      </c>
      <c r="C28" s="53" t="s">
        <v>301</v>
      </c>
    </row>
    <row r="29" spans="1:3" x14ac:dyDescent="0.2">
      <c r="A29" s="52">
        <v>4.7300000000000004</v>
      </c>
      <c r="B29" t="s">
        <v>297</v>
      </c>
      <c r="C29" s="53" t="s">
        <v>301</v>
      </c>
    </row>
    <row r="30" spans="1:3" x14ac:dyDescent="0.2">
      <c r="A30" s="52">
        <v>4.72</v>
      </c>
      <c r="B30" t="s">
        <v>297</v>
      </c>
      <c r="C30" s="53" t="s">
        <v>301</v>
      </c>
    </row>
    <row r="31" spans="1:3" x14ac:dyDescent="0.2">
      <c r="A31" s="52">
        <v>4.71</v>
      </c>
      <c r="B31" t="s">
        <v>297</v>
      </c>
      <c r="C31" s="53" t="s">
        <v>301</v>
      </c>
    </row>
    <row r="32" spans="1:3" x14ac:dyDescent="0.2">
      <c r="A32" s="52">
        <v>4.7</v>
      </c>
      <c r="B32" t="s">
        <v>297</v>
      </c>
      <c r="C32" s="53" t="s">
        <v>301</v>
      </c>
    </row>
    <row r="33" spans="1:3" x14ac:dyDescent="0.2">
      <c r="A33" s="52">
        <v>4.6900000000000004</v>
      </c>
      <c r="B33" t="s">
        <v>297</v>
      </c>
      <c r="C33" s="53" t="s">
        <v>301</v>
      </c>
    </row>
    <row r="34" spans="1:3" x14ac:dyDescent="0.2">
      <c r="A34" s="52">
        <v>4.68</v>
      </c>
      <c r="B34" t="s">
        <v>297</v>
      </c>
      <c r="C34" s="53" t="s">
        <v>301</v>
      </c>
    </row>
    <row r="35" spans="1:3" x14ac:dyDescent="0.2">
      <c r="A35" s="52">
        <v>4.67</v>
      </c>
      <c r="B35" t="s">
        <v>297</v>
      </c>
      <c r="C35" s="53" t="s">
        <v>301</v>
      </c>
    </row>
    <row r="36" spans="1:3" x14ac:dyDescent="0.2">
      <c r="A36" s="52">
        <v>4.66</v>
      </c>
      <c r="B36" t="s">
        <v>297</v>
      </c>
      <c r="C36" s="53" t="s">
        <v>301</v>
      </c>
    </row>
    <row r="37" spans="1:3" x14ac:dyDescent="0.2">
      <c r="A37" s="52">
        <v>4.6500000000000004</v>
      </c>
      <c r="B37" t="s">
        <v>297</v>
      </c>
      <c r="C37" s="53" t="s">
        <v>301</v>
      </c>
    </row>
    <row r="38" spans="1:3" x14ac:dyDescent="0.2">
      <c r="A38" s="52">
        <v>4.6399999999999997</v>
      </c>
      <c r="B38" t="s">
        <v>297</v>
      </c>
      <c r="C38" s="53" t="s">
        <v>301</v>
      </c>
    </row>
    <row r="39" spans="1:3" x14ac:dyDescent="0.2">
      <c r="A39" s="52">
        <v>4.63</v>
      </c>
      <c r="B39" t="s">
        <v>297</v>
      </c>
      <c r="C39" s="53" t="s">
        <v>301</v>
      </c>
    </row>
    <row r="40" spans="1:3" x14ac:dyDescent="0.2">
      <c r="A40" s="52">
        <v>4.62</v>
      </c>
      <c r="B40" t="s">
        <v>297</v>
      </c>
      <c r="C40" s="53" t="s">
        <v>301</v>
      </c>
    </row>
    <row r="41" spans="1:3" x14ac:dyDescent="0.2">
      <c r="A41" s="52">
        <v>4.6100000000000003</v>
      </c>
      <c r="B41" t="s">
        <v>297</v>
      </c>
      <c r="C41" s="53" t="s">
        <v>301</v>
      </c>
    </row>
    <row r="42" spans="1:3" x14ac:dyDescent="0.2">
      <c r="A42" s="52">
        <v>4.5999999999999996</v>
      </c>
      <c r="B42" t="s">
        <v>297</v>
      </c>
      <c r="C42" s="53" t="s">
        <v>301</v>
      </c>
    </row>
    <row r="43" spans="1:3" x14ac:dyDescent="0.2">
      <c r="A43" s="52">
        <v>4.59</v>
      </c>
      <c r="B43" t="s">
        <v>297</v>
      </c>
      <c r="C43" s="53" t="s">
        <v>301</v>
      </c>
    </row>
    <row r="44" spans="1:3" x14ac:dyDescent="0.2">
      <c r="A44" s="52">
        <v>4.58</v>
      </c>
      <c r="B44" t="s">
        <v>297</v>
      </c>
      <c r="C44" s="53" t="s">
        <v>301</v>
      </c>
    </row>
    <row r="45" spans="1:3" x14ac:dyDescent="0.2">
      <c r="A45" s="52">
        <v>4.57</v>
      </c>
      <c r="B45" t="s">
        <v>297</v>
      </c>
      <c r="C45" s="53" t="s">
        <v>301</v>
      </c>
    </row>
    <row r="46" spans="1:3" x14ac:dyDescent="0.2">
      <c r="A46" s="52">
        <v>4.5599999999999996</v>
      </c>
      <c r="B46" t="s">
        <v>297</v>
      </c>
      <c r="C46" s="53" t="s">
        <v>301</v>
      </c>
    </row>
    <row r="47" spans="1:3" x14ac:dyDescent="0.2">
      <c r="A47" s="52">
        <v>4.55</v>
      </c>
      <c r="B47" t="s">
        <v>297</v>
      </c>
      <c r="C47" s="53" t="s">
        <v>301</v>
      </c>
    </row>
    <row r="48" spans="1:3" x14ac:dyDescent="0.2">
      <c r="A48" s="52">
        <v>4.54</v>
      </c>
      <c r="B48" t="s">
        <v>297</v>
      </c>
      <c r="C48" s="53" t="s">
        <v>301</v>
      </c>
    </row>
    <row r="49" spans="1:3" x14ac:dyDescent="0.2">
      <c r="A49" s="52">
        <v>4.53</v>
      </c>
      <c r="B49" t="s">
        <v>297</v>
      </c>
      <c r="C49" s="53" t="s">
        <v>301</v>
      </c>
    </row>
    <row r="50" spans="1:3" x14ac:dyDescent="0.2">
      <c r="A50" s="52">
        <v>4.5199999999999996</v>
      </c>
      <c r="B50" t="s">
        <v>297</v>
      </c>
      <c r="C50" s="53" t="s">
        <v>301</v>
      </c>
    </row>
    <row r="51" spans="1:3" x14ac:dyDescent="0.2">
      <c r="A51" s="52">
        <v>4.51</v>
      </c>
      <c r="B51" t="s">
        <v>297</v>
      </c>
      <c r="C51" s="53" t="s">
        <v>301</v>
      </c>
    </row>
    <row r="52" spans="1:3" x14ac:dyDescent="0.2">
      <c r="A52" s="52">
        <v>4.5</v>
      </c>
      <c r="B52" t="s">
        <v>297</v>
      </c>
      <c r="C52" s="53" t="s">
        <v>301</v>
      </c>
    </row>
    <row r="53" spans="1:3" x14ac:dyDescent="0.2">
      <c r="A53" s="52">
        <v>4.49</v>
      </c>
      <c r="B53" t="s">
        <v>297</v>
      </c>
      <c r="C53" s="53" t="s">
        <v>301</v>
      </c>
    </row>
    <row r="54" spans="1:3" x14ac:dyDescent="0.2">
      <c r="A54" s="52">
        <v>4.4800000000000004</v>
      </c>
      <c r="B54" t="s">
        <v>297</v>
      </c>
      <c r="C54" s="53" t="s">
        <v>301</v>
      </c>
    </row>
    <row r="55" spans="1:3" x14ac:dyDescent="0.2">
      <c r="A55" s="52">
        <v>4.47</v>
      </c>
      <c r="B55" t="s">
        <v>297</v>
      </c>
      <c r="C55" s="53" t="s">
        <v>301</v>
      </c>
    </row>
    <row r="56" spans="1:3" x14ac:dyDescent="0.2">
      <c r="A56" s="52">
        <v>4.46</v>
      </c>
      <c r="B56" t="s">
        <v>297</v>
      </c>
      <c r="C56" s="53" t="s">
        <v>301</v>
      </c>
    </row>
    <row r="57" spans="1:3" x14ac:dyDescent="0.2">
      <c r="A57" s="52">
        <v>4.45</v>
      </c>
      <c r="B57" t="s">
        <v>297</v>
      </c>
      <c r="C57" s="53" t="s">
        <v>301</v>
      </c>
    </row>
    <row r="58" spans="1:3" x14ac:dyDescent="0.2">
      <c r="A58" s="52">
        <v>4.4400000000000004</v>
      </c>
      <c r="B58" t="s">
        <v>297</v>
      </c>
      <c r="C58" s="53" t="s">
        <v>301</v>
      </c>
    </row>
    <row r="59" spans="1:3" x14ac:dyDescent="0.2">
      <c r="A59" s="52">
        <v>4.43</v>
      </c>
      <c r="B59" t="s">
        <v>297</v>
      </c>
      <c r="C59" s="53" t="s">
        <v>301</v>
      </c>
    </row>
    <row r="60" spans="1:3" x14ac:dyDescent="0.2">
      <c r="A60" s="52">
        <v>4.42</v>
      </c>
      <c r="B60" t="s">
        <v>297</v>
      </c>
      <c r="C60" s="53" t="s">
        <v>301</v>
      </c>
    </row>
    <row r="61" spans="1:3" x14ac:dyDescent="0.2">
      <c r="A61" s="52">
        <v>4.41</v>
      </c>
      <c r="B61" t="s">
        <v>297</v>
      </c>
      <c r="C61" s="53" t="s">
        <v>301</v>
      </c>
    </row>
    <row r="62" spans="1:3" x14ac:dyDescent="0.2">
      <c r="A62" s="52">
        <v>4.4000000000000004</v>
      </c>
      <c r="B62" t="s">
        <v>297</v>
      </c>
      <c r="C62" s="53" t="s">
        <v>301</v>
      </c>
    </row>
    <row r="63" spans="1:3" x14ac:dyDescent="0.2">
      <c r="A63" s="52">
        <v>4.3899999999999997</v>
      </c>
      <c r="B63" t="s">
        <v>297</v>
      </c>
      <c r="C63" s="53" t="s">
        <v>301</v>
      </c>
    </row>
    <row r="64" spans="1:3" x14ac:dyDescent="0.2">
      <c r="A64" s="52">
        <v>4.38</v>
      </c>
      <c r="B64" t="s">
        <v>297</v>
      </c>
      <c r="C64" s="53" t="s">
        <v>301</v>
      </c>
    </row>
    <row r="65" spans="1:3" x14ac:dyDescent="0.2">
      <c r="A65" s="52">
        <v>4.37</v>
      </c>
      <c r="B65" t="s">
        <v>297</v>
      </c>
      <c r="C65" s="53" t="s">
        <v>301</v>
      </c>
    </row>
    <row r="66" spans="1:3" x14ac:dyDescent="0.2">
      <c r="A66" s="52">
        <v>4.3600000000000003</v>
      </c>
      <c r="B66" t="s">
        <v>297</v>
      </c>
      <c r="C66" s="53" t="s">
        <v>301</v>
      </c>
    </row>
    <row r="67" spans="1:3" x14ac:dyDescent="0.2">
      <c r="A67" s="52">
        <v>4.3499999999999996</v>
      </c>
      <c r="B67" t="s">
        <v>297</v>
      </c>
      <c r="C67" s="53" t="s">
        <v>301</v>
      </c>
    </row>
    <row r="68" spans="1:3" x14ac:dyDescent="0.2">
      <c r="A68" s="52">
        <v>4.34</v>
      </c>
      <c r="B68" t="s">
        <v>297</v>
      </c>
      <c r="C68" s="53" t="s">
        <v>301</v>
      </c>
    </row>
    <row r="69" spans="1:3" x14ac:dyDescent="0.2">
      <c r="A69" s="52">
        <v>4.33</v>
      </c>
      <c r="B69" t="s">
        <v>297</v>
      </c>
      <c r="C69" s="53" t="s">
        <v>301</v>
      </c>
    </row>
    <row r="70" spans="1:3" x14ac:dyDescent="0.2">
      <c r="A70" s="52">
        <v>4.32</v>
      </c>
      <c r="B70" t="s">
        <v>297</v>
      </c>
      <c r="C70" s="53" t="s">
        <v>301</v>
      </c>
    </row>
    <row r="71" spans="1:3" x14ac:dyDescent="0.2">
      <c r="A71" s="52">
        <v>4.3099999999999996</v>
      </c>
      <c r="B71" t="s">
        <v>297</v>
      </c>
      <c r="C71" s="53" t="s">
        <v>301</v>
      </c>
    </row>
    <row r="72" spans="1:3" x14ac:dyDescent="0.2">
      <c r="A72" s="52">
        <v>4.3</v>
      </c>
      <c r="B72" t="s">
        <v>297</v>
      </c>
      <c r="C72" s="53" t="s">
        <v>301</v>
      </c>
    </row>
    <row r="73" spans="1:3" x14ac:dyDescent="0.2">
      <c r="A73" s="52">
        <v>4.29</v>
      </c>
      <c r="B73" t="s">
        <v>297</v>
      </c>
      <c r="C73" s="53" t="s">
        <v>301</v>
      </c>
    </row>
    <row r="74" spans="1:3" x14ac:dyDescent="0.2">
      <c r="A74" s="52">
        <v>4.28</v>
      </c>
      <c r="B74" t="s">
        <v>297</v>
      </c>
      <c r="C74" s="53" t="s">
        <v>301</v>
      </c>
    </row>
    <row r="75" spans="1:3" x14ac:dyDescent="0.2">
      <c r="A75" s="52">
        <v>4.2699999999999996</v>
      </c>
      <c r="B75" t="s">
        <v>297</v>
      </c>
      <c r="C75" s="53" t="s">
        <v>301</v>
      </c>
    </row>
    <row r="76" spans="1:3" x14ac:dyDescent="0.2">
      <c r="A76" s="52">
        <v>4.26</v>
      </c>
      <c r="B76" t="s">
        <v>297</v>
      </c>
      <c r="C76" s="53" t="s">
        <v>301</v>
      </c>
    </row>
    <row r="77" spans="1:3" x14ac:dyDescent="0.2">
      <c r="A77" s="52">
        <v>4.25</v>
      </c>
      <c r="B77" t="s">
        <v>297</v>
      </c>
      <c r="C77" s="53" t="s">
        <v>301</v>
      </c>
    </row>
    <row r="78" spans="1:3" x14ac:dyDescent="0.2">
      <c r="A78" s="52">
        <v>4.24</v>
      </c>
      <c r="B78" t="s">
        <v>297</v>
      </c>
      <c r="C78" s="53" t="s">
        <v>301</v>
      </c>
    </row>
    <row r="79" spans="1:3" x14ac:dyDescent="0.2">
      <c r="A79" s="52">
        <v>4.2300000000000004</v>
      </c>
      <c r="B79" t="s">
        <v>297</v>
      </c>
      <c r="C79" s="53" t="s">
        <v>301</v>
      </c>
    </row>
    <row r="80" spans="1:3" x14ac:dyDescent="0.2">
      <c r="A80" s="52">
        <v>4.22</v>
      </c>
      <c r="B80" t="s">
        <v>297</v>
      </c>
      <c r="C80" s="53" t="s">
        <v>301</v>
      </c>
    </row>
    <row r="81" spans="1:3" x14ac:dyDescent="0.2">
      <c r="A81" s="52">
        <v>4.21</v>
      </c>
      <c r="B81" t="s">
        <v>297</v>
      </c>
      <c r="C81" s="53" t="s">
        <v>301</v>
      </c>
    </row>
    <row r="82" spans="1:3" x14ac:dyDescent="0.2">
      <c r="A82" s="52">
        <v>4.2</v>
      </c>
      <c r="B82" t="s">
        <v>297</v>
      </c>
      <c r="C82" s="53" t="s">
        <v>301</v>
      </c>
    </row>
    <row r="83" spans="1:3" x14ac:dyDescent="0.2">
      <c r="A83" s="52">
        <v>4.1900000000000004</v>
      </c>
      <c r="B83" t="s">
        <v>297</v>
      </c>
      <c r="C83" s="53" t="s">
        <v>301</v>
      </c>
    </row>
    <row r="84" spans="1:3" x14ac:dyDescent="0.2">
      <c r="A84" s="52">
        <v>4.18</v>
      </c>
      <c r="B84" t="s">
        <v>297</v>
      </c>
      <c r="C84" s="53" t="s">
        <v>301</v>
      </c>
    </row>
    <row r="85" spans="1:3" x14ac:dyDescent="0.2">
      <c r="A85" s="52">
        <v>4.17</v>
      </c>
      <c r="B85" t="s">
        <v>297</v>
      </c>
      <c r="C85" s="53" t="s">
        <v>301</v>
      </c>
    </row>
    <row r="86" spans="1:3" x14ac:dyDescent="0.2">
      <c r="A86" s="52">
        <v>4.16</v>
      </c>
      <c r="B86" t="s">
        <v>297</v>
      </c>
      <c r="C86" s="53" t="s">
        <v>301</v>
      </c>
    </row>
    <row r="87" spans="1:3" x14ac:dyDescent="0.2">
      <c r="A87" s="52">
        <v>4.1500000000000004</v>
      </c>
      <c r="B87" t="s">
        <v>297</v>
      </c>
      <c r="C87" s="53" t="s">
        <v>301</v>
      </c>
    </row>
    <row r="88" spans="1:3" x14ac:dyDescent="0.2">
      <c r="A88" s="52">
        <v>4.1399999999999997</v>
      </c>
      <c r="B88" t="s">
        <v>297</v>
      </c>
      <c r="C88" s="53" t="s">
        <v>301</v>
      </c>
    </row>
    <row r="89" spans="1:3" x14ac:dyDescent="0.2">
      <c r="A89" s="52">
        <v>4.13</v>
      </c>
      <c r="B89" t="s">
        <v>297</v>
      </c>
      <c r="C89" s="53" t="s">
        <v>301</v>
      </c>
    </row>
    <row r="90" spans="1:3" x14ac:dyDescent="0.2">
      <c r="A90" s="52">
        <v>4.12</v>
      </c>
      <c r="B90" t="s">
        <v>297</v>
      </c>
      <c r="C90" s="53" t="s">
        <v>301</v>
      </c>
    </row>
    <row r="91" spans="1:3" x14ac:dyDescent="0.2">
      <c r="A91" s="52">
        <v>4.1100000000000003</v>
      </c>
      <c r="B91" t="s">
        <v>297</v>
      </c>
      <c r="C91" s="53" t="s">
        <v>301</v>
      </c>
    </row>
    <row r="92" spans="1:3" x14ac:dyDescent="0.2">
      <c r="A92" s="52">
        <v>4.0999999999999996</v>
      </c>
      <c r="B92" t="s">
        <v>297</v>
      </c>
      <c r="C92" s="53" t="s">
        <v>301</v>
      </c>
    </row>
    <row r="93" spans="1:3" x14ac:dyDescent="0.2">
      <c r="A93" s="52">
        <v>4.09</v>
      </c>
      <c r="B93" t="s">
        <v>297</v>
      </c>
      <c r="C93" s="53" t="s">
        <v>301</v>
      </c>
    </row>
    <row r="94" spans="1:3" x14ac:dyDescent="0.2">
      <c r="A94" s="52">
        <v>4.08</v>
      </c>
      <c r="B94" t="s">
        <v>297</v>
      </c>
      <c r="C94" s="53" t="s">
        <v>301</v>
      </c>
    </row>
    <row r="95" spans="1:3" x14ac:dyDescent="0.2">
      <c r="A95" s="52">
        <v>4.07</v>
      </c>
      <c r="B95" t="s">
        <v>297</v>
      </c>
      <c r="C95" s="53" t="s">
        <v>301</v>
      </c>
    </row>
    <row r="96" spans="1:3" x14ac:dyDescent="0.2">
      <c r="A96" s="52">
        <v>4.0599999999999996</v>
      </c>
      <c r="B96" t="s">
        <v>297</v>
      </c>
      <c r="C96" s="53" t="s">
        <v>301</v>
      </c>
    </row>
    <row r="97" spans="1:3" x14ac:dyDescent="0.2">
      <c r="A97" s="52">
        <v>4.05</v>
      </c>
      <c r="B97" t="s">
        <v>297</v>
      </c>
      <c r="C97" s="53" t="s">
        <v>301</v>
      </c>
    </row>
    <row r="98" spans="1:3" x14ac:dyDescent="0.2">
      <c r="A98" s="52">
        <v>4.04</v>
      </c>
      <c r="B98" t="s">
        <v>297</v>
      </c>
      <c r="C98" s="53" t="s">
        <v>301</v>
      </c>
    </row>
    <row r="99" spans="1:3" x14ac:dyDescent="0.2">
      <c r="A99" s="52">
        <v>4.03</v>
      </c>
      <c r="B99" t="s">
        <v>297</v>
      </c>
      <c r="C99" s="53" t="s">
        <v>301</v>
      </c>
    </row>
    <row r="100" spans="1:3" x14ac:dyDescent="0.2">
      <c r="A100" s="52">
        <v>4.0199999999999996</v>
      </c>
      <c r="B100" t="s">
        <v>297</v>
      </c>
      <c r="C100" s="53" t="s">
        <v>301</v>
      </c>
    </row>
    <row r="101" spans="1:3" x14ac:dyDescent="0.2">
      <c r="A101" s="52">
        <v>4.01</v>
      </c>
      <c r="B101" t="s">
        <v>297</v>
      </c>
      <c r="C101" s="53" t="s">
        <v>301</v>
      </c>
    </row>
    <row r="102" spans="1:3" x14ac:dyDescent="0.2">
      <c r="A102" s="52">
        <v>4</v>
      </c>
      <c r="B102" t="s">
        <v>297</v>
      </c>
      <c r="C102" s="53" t="s">
        <v>301</v>
      </c>
    </row>
    <row r="103" spans="1:3" x14ac:dyDescent="0.2">
      <c r="A103" s="52">
        <v>3.99</v>
      </c>
      <c r="B103" t="s">
        <v>60</v>
      </c>
      <c r="C103" s="53" t="s">
        <v>302</v>
      </c>
    </row>
    <row r="104" spans="1:3" x14ac:dyDescent="0.2">
      <c r="A104" s="52">
        <v>3.98</v>
      </c>
      <c r="B104" t="s">
        <v>60</v>
      </c>
      <c r="C104" s="53" t="s">
        <v>302</v>
      </c>
    </row>
    <row r="105" spans="1:3" x14ac:dyDescent="0.2">
      <c r="A105" s="52">
        <v>3.97</v>
      </c>
      <c r="B105" t="s">
        <v>60</v>
      </c>
      <c r="C105" s="53" t="s">
        <v>302</v>
      </c>
    </row>
    <row r="106" spans="1:3" x14ac:dyDescent="0.2">
      <c r="A106" s="52">
        <v>3.96</v>
      </c>
      <c r="B106" t="s">
        <v>60</v>
      </c>
      <c r="C106" s="53" t="s">
        <v>302</v>
      </c>
    </row>
    <row r="107" spans="1:3" x14ac:dyDescent="0.2">
      <c r="A107" s="52">
        <v>3.95</v>
      </c>
      <c r="B107" t="s">
        <v>60</v>
      </c>
      <c r="C107" s="53" t="s">
        <v>302</v>
      </c>
    </row>
    <row r="108" spans="1:3" x14ac:dyDescent="0.2">
      <c r="A108" s="52">
        <v>3.94</v>
      </c>
      <c r="B108" t="s">
        <v>60</v>
      </c>
      <c r="C108" s="53" t="s">
        <v>302</v>
      </c>
    </row>
    <row r="109" spans="1:3" x14ac:dyDescent="0.2">
      <c r="A109" s="52">
        <v>3.93</v>
      </c>
      <c r="B109" t="s">
        <v>60</v>
      </c>
      <c r="C109" s="53" t="s">
        <v>302</v>
      </c>
    </row>
    <row r="110" spans="1:3" x14ac:dyDescent="0.2">
      <c r="A110" s="52">
        <v>3.92</v>
      </c>
      <c r="B110" t="s">
        <v>60</v>
      </c>
      <c r="C110" s="53" t="s">
        <v>302</v>
      </c>
    </row>
    <row r="111" spans="1:3" x14ac:dyDescent="0.2">
      <c r="A111" s="52">
        <v>3.91</v>
      </c>
      <c r="B111" t="s">
        <v>60</v>
      </c>
      <c r="C111" s="53" t="s">
        <v>302</v>
      </c>
    </row>
    <row r="112" spans="1:3" x14ac:dyDescent="0.2">
      <c r="A112" s="52">
        <v>3.9</v>
      </c>
      <c r="B112" t="s">
        <v>60</v>
      </c>
      <c r="C112" s="53" t="s">
        <v>302</v>
      </c>
    </row>
    <row r="113" spans="1:3" x14ac:dyDescent="0.2">
      <c r="A113" s="52">
        <v>3.89</v>
      </c>
      <c r="B113" t="s">
        <v>60</v>
      </c>
      <c r="C113" s="53" t="s">
        <v>302</v>
      </c>
    </row>
    <row r="114" spans="1:3" x14ac:dyDescent="0.2">
      <c r="A114" s="52">
        <v>3.88</v>
      </c>
      <c r="B114" t="s">
        <v>60</v>
      </c>
      <c r="C114" s="53" t="s">
        <v>302</v>
      </c>
    </row>
    <row r="115" spans="1:3" x14ac:dyDescent="0.2">
      <c r="A115" s="52">
        <v>3.87</v>
      </c>
      <c r="B115" t="s">
        <v>60</v>
      </c>
      <c r="C115" s="53" t="s">
        <v>302</v>
      </c>
    </row>
    <row r="116" spans="1:3" x14ac:dyDescent="0.2">
      <c r="A116" s="52">
        <v>3.86</v>
      </c>
      <c r="B116" t="s">
        <v>60</v>
      </c>
      <c r="C116" s="53" t="s">
        <v>302</v>
      </c>
    </row>
    <row r="117" spans="1:3" x14ac:dyDescent="0.2">
      <c r="A117" s="52">
        <v>3.85</v>
      </c>
      <c r="B117" t="s">
        <v>60</v>
      </c>
      <c r="C117" s="53" t="s">
        <v>302</v>
      </c>
    </row>
    <row r="118" spans="1:3" x14ac:dyDescent="0.2">
      <c r="A118" s="52">
        <v>3.84</v>
      </c>
      <c r="B118" t="s">
        <v>60</v>
      </c>
      <c r="C118" s="53" t="s">
        <v>302</v>
      </c>
    </row>
    <row r="119" spans="1:3" x14ac:dyDescent="0.2">
      <c r="A119" s="52">
        <v>3.83</v>
      </c>
      <c r="B119" t="s">
        <v>60</v>
      </c>
      <c r="C119" s="53" t="s">
        <v>302</v>
      </c>
    </row>
    <row r="120" spans="1:3" x14ac:dyDescent="0.2">
      <c r="A120" s="52">
        <v>3.82</v>
      </c>
      <c r="B120" t="s">
        <v>60</v>
      </c>
      <c r="C120" s="53" t="s">
        <v>302</v>
      </c>
    </row>
    <row r="121" spans="1:3" x14ac:dyDescent="0.2">
      <c r="A121" s="52">
        <v>3.81</v>
      </c>
      <c r="B121" t="s">
        <v>60</v>
      </c>
      <c r="C121" s="53" t="s">
        <v>302</v>
      </c>
    </row>
    <row r="122" spans="1:3" x14ac:dyDescent="0.2">
      <c r="A122" s="52">
        <v>3.8</v>
      </c>
      <c r="B122" t="s">
        <v>60</v>
      </c>
      <c r="C122" s="53" t="s">
        <v>302</v>
      </c>
    </row>
    <row r="123" spans="1:3" x14ac:dyDescent="0.2">
      <c r="A123" s="52">
        <v>3.79</v>
      </c>
      <c r="B123" t="s">
        <v>60</v>
      </c>
      <c r="C123" s="53" t="s">
        <v>302</v>
      </c>
    </row>
    <row r="124" spans="1:3" x14ac:dyDescent="0.2">
      <c r="A124" s="52">
        <v>3.78</v>
      </c>
      <c r="B124" t="s">
        <v>60</v>
      </c>
      <c r="C124" s="53" t="s">
        <v>302</v>
      </c>
    </row>
    <row r="125" spans="1:3" x14ac:dyDescent="0.2">
      <c r="A125" s="52">
        <v>3.77</v>
      </c>
      <c r="B125" t="s">
        <v>60</v>
      </c>
      <c r="C125" s="53" t="s">
        <v>302</v>
      </c>
    </row>
    <row r="126" spans="1:3" x14ac:dyDescent="0.2">
      <c r="A126" s="52">
        <v>3.76</v>
      </c>
      <c r="B126" t="s">
        <v>60</v>
      </c>
      <c r="C126" s="53" t="s">
        <v>302</v>
      </c>
    </row>
    <row r="127" spans="1:3" x14ac:dyDescent="0.2">
      <c r="A127" s="52">
        <v>3.75</v>
      </c>
      <c r="B127" t="s">
        <v>60</v>
      </c>
      <c r="C127" s="53" t="s">
        <v>302</v>
      </c>
    </row>
    <row r="128" spans="1:3" x14ac:dyDescent="0.2">
      <c r="A128" s="52">
        <v>3.74</v>
      </c>
      <c r="B128" t="s">
        <v>60</v>
      </c>
      <c r="C128" s="53" t="s">
        <v>302</v>
      </c>
    </row>
    <row r="129" spans="1:3" x14ac:dyDescent="0.2">
      <c r="A129" s="52">
        <v>3.73</v>
      </c>
      <c r="B129" t="s">
        <v>60</v>
      </c>
      <c r="C129" s="53" t="s">
        <v>302</v>
      </c>
    </row>
    <row r="130" spans="1:3" x14ac:dyDescent="0.2">
      <c r="A130" s="52">
        <v>3.72</v>
      </c>
      <c r="B130" t="s">
        <v>60</v>
      </c>
      <c r="C130" s="53" t="s">
        <v>302</v>
      </c>
    </row>
    <row r="131" spans="1:3" x14ac:dyDescent="0.2">
      <c r="A131" s="52">
        <v>3.71</v>
      </c>
      <c r="B131" t="s">
        <v>60</v>
      </c>
      <c r="C131" s="53" t="s">
        <v>302</v>
      </c>
    </row>
    <row r="132" spans="1:3" x14ac:dyDescent="0.2">
      <c r="A132" s="52">
        <v>3.7</v>
      </c>
      <c r="B132" t="s">
        <v>60</v>
      </c>
      <c r="C132" s="53" t="s">
        <v>302</v>
      </c>
    </row>
    <row r="133" spans="1:3" x14ac:dyDescent="0.2">
      <c r="A133" s="52">
        <v>3.69</v>
      </c>
      <c r="B133" t="s">
        <v>60</v>
      </c>
      <c r="C133" s="53" t="s">
        <v>302</v>
      </c>
    </row>
    <row r="134" spans="1:3" x14ac:dyDescent="0.2">
      <c r="A134" s="52">
        <v>3.68</v>
      </c>
      <c r="B134" t="s">
        <v>60</v>
      </c>
      <c r="C134" s="53" t="s">
        <v>302</v>
      </c>
    </row>
    <row r="135" spans="1:3" x14ac:dyDescent="0.2">
      <c r="A135" s="52">
        <v>3.67</v>
      </c>
      <c r="B135" t="s">
        <v>60</v>
      </c>
      <c r="C135" s="53" t="s">
        <v>302</v>
      </c>
    </row>
    <row r="136" spans="1:3" x14ac:dyDescent="0.2">
      <c r="A136" s="52">
        <v>3.66</v>
      </c>
      <c r="B136" t="s">
        <v>60</v>
      </c>
      <c r="C136" s="53" t="s">
        <v>302</v>
      </c>
    </row>
    <row r="137" spans="1:3" x14ac:dyDescent="0.2">
      <c r="A137" s="52">
        <v>3.65</v>
      </c>
      <c r="B137" t="s">
        <v>60</v>
      </c>
      <c r="C137" s="53" t="s">
        <v>302</v>
      </c>
    </row>
    <row r="138" spans="1:3" x14ac:dyDescent="0.2">
      <c r="A138" s="52">
        <v>3.64</v>
      </c>
      <c r="B138" t="s">
        <v>60</v>
      </c>
      <c r="C138" s="53" t="s">
        <v>302</v>
      </c>
    </row>
    <row r="139" spans="1:3" x14ac:dyDescent="0.2">
      <c r="A139" s="52">
        <v>3.63</v>
      </c>
      <c r="B139" t="s">
        <v>60</v>
      </c>
      <c r="C139" s="53" t="s">
        <v>302</v>
      </c>
    </row>
    <row r="140" spans="1:3" x14ac:dyDescent="0.2">
      <c r="A140" s="52">
        <v>3.62</v>
      </c>
      <c r="B140" t="s">
        <v>60</v>
      </c>
      <c r="C140" s="53" t="s">
        <v>302</v>
      </c>
    </row>
    <row r="141" spans="1:3" x14ac:dyDescent="0.2">
      <c r="A141" s="52">
        <v>3.61</v>
      </c>
      <c r="B141" t="s">
        <v>60</v>
      </c>
      <c r="C141" s="53" t="s">
        <v>302</v>
      </c>
    </row>
    <row r="142" spans="1:3" x14ac:dyDescent="0.2">
      <c r="A142" s="52">
        <v>3.6</v>
      </c>
      <c r="B142" t="s">
        <v>60</v>
      </c>
      <c r="C142" s="53" t="s">
        <v>302</v>
      </c>
    </row>
    <row r="143" spans="1:3" x14ac:dyDescent="0.2">
      <c r="A143" s="52">
        <v>3.59</v>
      </c>
      <c r="B143" t="s">
        <v>60</v>
      </c>
      <c r="C143" s="53" t="s">
        <v>302</v>
      </c>
    </row>
    <row r="144" spans="1:3" x14ac:dyDescent="0.2">
      <c r="A144" s="52">
        <v>3.58</v>
      </c>
      <c r="B144" t="s">
        <v>60</v>
      </c>
      <c r="C144" s="53" t="s">
        <v>302</v>
      </c>
    </row>
    <row r="145" spans="1:3" x14ac:dyDescent="0.2">
      <c r="A145" s="52">
        <v>3.57</v>
      </c>
      <c r="B145" t="s">
        <v>60</v>
      </c>
      <c r="C145" s="53" t="s">
        <v>302</v>
      </c>
    </row>
    <row r="146" spans="1:3" x14ac:dyDescent="0.2">
      <c r="A146" s="52">
        <v>3.56</v>
      </c>
      <c r="B146" t="s">
        <v>60</v>
      </c>
      <c r="C146" s="53" t="s">
        <v>302</v>
      </c>
    </row>
    <row r="147" spans="1:3" x14ac:dyDescent="0.2">
      <c r="A147" s="52">
        <v>3.55</v>
      </c>
      <c r="B147" t="s">
        <v>60</v>
      </c>
      <c r="C147" s="53" t="s">
        <v>302</v>
      </c>
    </row>
    <row r="148" spans="1:3" x14ac:dyDescent="0.2">
      <c r="A148" s="52">
        <v>3.54</v>
      </c>
      <c r="B148" t="s">
        <v>60</v>
      </c>
      <c r="C148" s="53" t="s">
        <v>302</v>
      </c>
    </row>
    <row r="149" spans="1:3" x14ac:dyDescent="0.2">
      <c r="A149" s="52">
        <v>3.53</v>
      </c>
      <c r="B149" t="s">
        <v>60</v>
      </c>
      <c r="C149" s="53" t="s">
        <v>302</v>
      </c>
    </row>
    <row r="150" spans="1:3" x14ac:dyDescent="0.2">
      <c r="A150" s="52">
        <v>3.52</v>
      </c>
      <c r="B150" t="s">
        <v>60</v>
      </c>
      <c r="C150" s="53" t="s">
        <v>302</v>
      </c>
    </row>
    <row r="151" spans="1:3" x14ac:dyDescent="0.2">
      <c r="A151" s="52">
        <v>3.51</v>
      </c>
      <c r="B151" t="s">
        <v>60</v>
      </c>
      <c r="C151" s="53" t="s">
        <v>302</v>
      </c>
    </row>
    <row r="152" spans="1:3" x14ac:dyDescent="0.2">
      <c r="A152" s="52">
        <v>3.5</v>
      </c>
      <c r="B152" t="s">
        <v>60</v>
      </c>
      <c r="C152" s="53" t="s">
        <v>302</v>
      </c>
    </row>
    <row r="153" spans="1:3" x14ac:dyDescent="0.2">
      <c r="A153" s="52">
        <v>3.49</v>
      </c>
      <c r="B153" t="s">
        <v>60</v>
      </c>
      <c r="C153" s="53" t="s">
        <v>302</v>
      </c>
    </row>
    <row r="154" spans="1:3" x14ac:dyDescent="0.2">
      <c r="A154" s="52">
        <v>3.48</v>
      </c>
      <c r="B154" t="s">
        <v>60</v>
      </c>
      <c r="C154" s="53" t="s">
        <v>302</v>
      </c>
    </row>
    <row r="155" spans="1:3" x14ac:dyDescent="0.2">
      <c r="A155" s="52">
        <v>3.47</v>
      </c>
      <c r="B155" t="s">
        <v>60</v>
      </c>
      <c r="C155" s="53" t="s">
        <v>302</v>
      </c>
    </row>
    <row r="156" spans="1:3" x14ac:dyDescent="0.2">
      <c r="A156" s="52">
        <v>3.46</v>
      </c>
      <c r="B156" t="s">
        <v>60</v>
      </c>
      <c r="C156" s="53" t="s">
        <v>302</v>
      </c>
    </row>
    <row r="157" spans="1:3" x14ac:dyDescent="0.2">
      <c r="A157" s="52">
        <v>3.45</v>
      </c>
      <c r="B157" t="s">
        <v>60</v>
      </c>
      <c r="C157" s="53" t="s">
        <v>302</v>
      </c>
    </row>
    <row r="158" spans="1:3" x14ac:dyDescent="0.2">
      <c r="A158" s="52">
        <v>3.44</v>
      </c>
      <c r="B158" t="s">
        <v>60</v>
      </c>
      <c r="C158" s="53" t="s">
        <v>302</v>
      </c>
    </row>
    <row r="159" spans="1:3" x14ac:dyDescent="0.2">
      <c r="A159" s="52">
        <v>3.43</v>
      </c>
      <c r="B159" t="s">
        <v>60</v>
      </c>
      <c r="C159" s="53" t="s">
        <v>302</v>
      </c>
    </row>
    <row r="160" spans="1:3" x14ac:dyDescent="0.2">
      <c r="A160" s="52">
        <v>3.42</v>
      </c>
      <c r="B160" t="s">
        <v>60</v>
      </c>
      <c r="C160" s="53" t="s">
        <v>302</v>
      </c>
    </row>
    <row r="161" spans="1:3" x14ac:dyDescent="0.2">
      <c r="A161" s="52">
        <v>3.41</v>
      </c>
      <c r="B161" t="s">
        <v>60</v>
      </c>
      <c r="C161" s="53" t="s">
        <v>302</v>
      </c>
    </row>
    <row r="162" spans="1:3" x14ac:dyDescent="0.2">
      <c r="A162" s="52">
        <v>3.4</v>
      </c>
      <c r="B162" t="s">
        <v>60</v>
      </c>
      <c r="C162" s="53" t="s">
        <v>302</v>
      </c>
    </row>
    <row r="163" spans="1:3" x14ac:dyDescent="0.2">
      <c r="A163" s="52">
        <v>3.39</v>
      </c>
      <c r="B163" t="s">
        <v>60</v>
      </c>
      <c r="C163" s="53" t="s">
        <v>302</v>
      </c>
    </row>
    <row r="164" spans="1:3" x14ac:dyDescent="0.2">
      <c r="A164" s="52">
        <v>3.38</v>
      </c>
      <c r="B164" t="s">
        <v>60</v>
      </c>
      <c r="C164" s="53" t="s">
        <v>302</v>
      </c>
    </row>
    <row r="165" spans="1:3" x14ac:dyDescent="0.2">
      <c r="A165" s="52">
        <v>3.37</v>
      </c>
      <c r="B165" t="s">
        <v>60</v>
      </c>
      <c r="C165" s="53" t="s">
        <v>302</v>
      </c>
    </row>
    <row r="166" spans="1:3" x14ac:dyDescent="0.2">
      <c r="A166" s="52">
        <v>3.36</v>
      </c>
      <c r="B166" t="s">
        <v>60</v>
      </c>
      <c r="C166" s="53" t="s">
        <v>302</v>
      </c>
    </row>
    <row r="167" spans="1:3" x14ac:dyDescent="0.2">
      <c r="A167" s="52">
        <v>3.35</v>
      </c>
      <c r="B167" t="s">
        <v>60</v>
      </c>
      <c r="C167" s="53" t="s">
        <v>302</v>
      </c>
    </row>
    <row r="168" spans="1:3" x14ac:dyDescent="0.2">
      <c r="A168" s="52">
        <v>3.34</v>
      </c>
      <c r="B168" t="s">
        <v>60</v>
      </c>
      <c r="C168" s="53" t="s">
        <v>302</v>
      </c>
    </row>
    <row r="169" spans="1:3" x14ac:dyDescent="0.2">
      <c r="A169" s="52">
        <v>3.33</v>
      </c>
      <c r="B169" t="s">
        <v>60</v>
      </c>
      <c r="C169" s="53" t="s">
        <v>302</v>
      </c>
    </row>
    <row r="170" spans="1:3" x14ac:dyDescent="0.2">
      <c r="A170" s="52">
        <v>3.32</v>
      </c>
      <c r="B170" t="s">
        <v>60</v>
      </c>
      <c r="C170" s="53" t="s">
        <v>302</v>
      </c>
    </row>
    <row r="171" spans="1:3" x14ac:dyDescent="0.2">
      <c r="A171" s="52">
        <v>3.31</v>
      </c>
      <c r="B171" t="s">
        <v>60</v>
      </c>
      <c r="C171" s="53" t="s">
        <v>302</v>
      </c>
    </row>
    <row r="172" spans="1:3" x14ac:dyDescent="0.2">
      <c r="A172" s="52">
        <v>3.3</v>
      </c>
      <c r="B172" t="s">
        <v>60</v>
      </c>
      <c r="C172" s="53" t="s">
        <v>302</v>
      </c>
    </row>
    <row r="173" spans="1:3" x14ac:dyDescent="0.2">
      <c r="A173" s="52">
        <v>3.29</v>
      </c>
      <c r="B173" t="s">
        <v>60</v>
      </c>
      <c r="C173" s="53" t="s">
        <v>302</v>
      </c>
    </row>
    <row r="174" spans="1:3" x14ac:dyDescent="0.2">
      <c r="A174" s="52">
        <v>3.28</v>
      </c>
      <c r="B174" t="s">
        <v>60</v>
      </c>
      <c r="C174" s="53" t="s">
        <v>302</v>
      </c>
    </row>
    <row r="175" spans="1:3" x14ac:dyDescent="0.2">
      <c r="A175" s="52">
        <v>3.27</v>
      </c>
      <c r="B175" t="s">
        <v>60</v>
      </c>
      <c r="C175" s="53" t="s">
        <v>302</v>
      </c>
    </row>
    <row r="176" spans="1:3" x14ac:dyDescent="0.2">
      <c r="A176" s="52">
        <v>3.26</v>
      </c>
      <c r="B176" t="s">
        <v>60</v>
      </c>
      <c r="C176" s="53" t="s">
        <v>302</v>
      </c>
    </row>
    <row r="177" spans="1:3" x14ac:dyDescent="0.2">
      <c r="A177" s="52">
        <v>3.25</v>
      </c>
      <c r="B177" t="s">
        <v>60</v>
      </c>
      <c r="C177" s="53" t="s">
        <v>302</v>
      </c>
    </row>
    <row r="178" spans="1:3" x14ac:dyDescent="0.2">
      <c r="A178" s="52">
        <v>3.24</v>
      </c>
      <c r="B178" t="s">
        <v>60</v>
      </c>
      <c r="C178" s="53" t="s">
        <v>302</v>
      </c>
    </row>
    <row r="179" spans="1:3" x14ac:dyDescent="0.2">
      <c r="A179" s="52">
        <v>3.23</v>
      </c>
      <c r="B179" t="s">
        <v>60</v>
      </c>
      <c r="C179" s="53" t="s">
        <v>302</v>
      </c>
    </row>
    <row r="180" spans="1:3" x14ac:dyDescent="0.2">
      <c r="A180" s="52">
        <v>3.22</v>
      </c>
      <c r="B180" t="s">
        <v>60</v>
      </c>
      <c r="C180" s="53" t="s">
        <v>302</v>
      </c>
    </row>
    <row r="181" spans="1:3" x14ac:dyDescent="0.2">
      <c r="A181" s="52">
        <v>3.21</v>
      </c>
      <c r="B181" t="s">
        <v>60</v>
      </c>
      <c r="C181" s="53" t="s">
        <v>302</v>
      </c>
    </row>
    <row r="182" spans="1:3" x14ac:dyDescent="0.2">
      <c r="A182" s="52">
        <v>3.2</v>
      </c>
      <c r="B182" t="s">
        <v>60</v>
      </c>
      <c r="C182" s="53" t="s">
        <v>302</v>
      </c>
    </row>
    <row r="183" spans="1:3" x14ac:dyDescent="0.2">
      <c r="A183" s="52">
        <v>3.19</v>
      </c>
      <c r="B183" t="s">
        <v>60</v>
      </c>
      <c r="C183" s="53" t="s">
        <v>302</v>
      </c>
    </row>
    <row r="184" spans="1:3" x14ac:dyDescent="0.2">
      <c r="A184" s="52">
        <v>3.18</v>
      </c>
      <c r="B184" t="s">
        <v>60</v>
      </c>
      <c r="C184" s="53" t="s">
        <v>302</v>
      </c>
    </row>
    <row r="185" spans="1:3" x14ac:dyDescent="0.2">
      <c r="A185" s="52">
        <v>3.17</v>
      </c>
      <c r="B185" t="s">
        <v>60</v>
      </c>
      <c r="C185" s="53" t="s">
        <v>302</v>
      </c>
    </row>
    <row r="186" spans="1:3" x14ac:dyDescent="0.2">
      <c r="A186" s="52">
        <v>3.16</v>
      </c>
      <c r="B186" t="s">
        <v>60</v>
      </c>
      <c r="C186" s="53" t="s">
        <v>302</v>
      </c>
    </row>
    <row r="187" spans="1:3" x14ac:dyDescent="0.2">
      <c r="A187" s="52">
        <v>3.15</v>
      </c>
      <c r="B187" t="s">
        <v>60</v>
      </c>
      <c r="C187" s="53" t="s">
        <v>302</v>
      </c>
    </row>
    <row r="188" spans="1:3" x14ac:dyDescent="0.2">
      <c r="A188" s="52">
        <v>3.14</v>
      </c>
      <c r="B188" t="s">
        <v>60</v>
      </c>
      <c r="C188" s="53" t="s">
        <v>302</v>
      </c>
    </row>
    <row r="189" spans="1:3" x14ac:dyDescent="0.2">
      <c r="A189" s="52">
        <v>3.13</v>
      </c>
      <c r="B189" t="s">
        <v>60</v>
      </c>
      <c r="C189" s="53" t="s">
        <v>302</v>
      </c>
    </row>
    <row r="190" spans="1:3" x14ac:dyDescent="0.2">
      <c r="A190" s="52">
        <v>3.12</v>
      </c>
      <c r="B190" t="s">
        <v>60</v>
      </c>
      <c r="C190" s="53" t="s">
        <v>302</v>
      </c>
    </row>
    <row r="191" spans="1:3" x14ac:dyDescent="0.2">
      <c r="A191" s="52">
        <v>3.11</v>
      </c>
      <c r="B191" t="s">
        <v>60</v>
      </c>
      <c r="C191" s="53" t="s">
        <v>302</v>
      </c>
    </row>
    <row r="192" spans="1:3" x14ac:dyDescent="0.2">
      <c r="A192" s="52">
        <v>3.1</v>
      </c>
      <c r="B192" t="s">
        <v>60</v>
      </c>
      <c r="C192" s="53" t="s">
        <v>302</v>
      </c>
    </row>
    <row r="193" spans="1:3" x14ac:dyDescent="0.2">
      <c r="A193" s="52">
        <v>3.09</v>
      </c>
      <c r="B193" t="s">
        <v>60</v>
      </c>
      <c r="C193" s="53" t="s">
        <v>302</v>
      </c>
    </row>
    <row r="194" spans="1:3" x14ac:dyDescent="0.2">
      <c r="A194" s="52">
        <v>3.08</v>
      </c>
      <c r="B194" t="s">
        <v>60</v>
      </c>
      <c r="C194" s="53" t="s">
        <v>302</v>
      </c>
    </row>
    <row r="195" spans="1:3" x14ac:dyDescent="0.2">
      <c r="A195" s="52">
        <v>3.07</v>
      </c>
      <c r="B195" t="s">
        <v>60</v>
      </c>
      <c r="C195" s="53" t="s">
        <v>302</v>
      </c>
    </row>
    <row r="196" spans="1:3" x14ac:dyDescent="0.2">
      <c r="A196" s="52">
        <v>3.06</v>
      </c>
      <c r="B196" t="s">
        <v>60</v>
      </c>
      <c r="C196" s="53" t="s">
        <v>302</v>
      </c>
    </row>
    <row r="197" spans="1:3" x14ac:dyDescent="0.2">
      <c r="A197" s="52">
        <v>3.05</v>
      </c>
      <c r="B197" t="s">
        <v>60</v>
      </c>
      <c r="C197" s="53" t="s">
        <v>302</v>
      </c>
    </row>
    <row r="198" spans="1:3" x14ac:dyDescent="0.2">
      <c r="A198" s="52">
        <v>3.04</v>
      </c>
      <c r="B198" t="s">
        <v>60</v>
      </c>
      <c r="C198" s="53" t="s">
        <v>302</v>
      </c>
    </row>
    <row r="199" spans="1:3" x14ac:dyDescent="0.2">
      <c r="A199" s="52">
        <v>3.03</v>
      </c>
      <c r="B199" t="s">
        <v>60</v>
      </c>
      <c r="C199" s="53" t="s">
        <v>302</v>
      </c>
    </row>
    <row r="200" spans="1:3" x14ac:dyDescent="0.2">
      <c r="A200" s="52">
        <v>3.02</v>
      </c>
      <c r="B200" t="s">
        <v>60</v>
      </c>
      <c r="C200" s="53" t="s">
        <v>302</v>
      </c>
    </row>
    <row r="201" spans="1:3" x14ac:dyDescent="0.2">
      <c r="A201" s="52">
        <v>3.01</v>
      </c>
      <c r="B201" t="s">
        <v>60</v>
      </c>
      <c r="C201" s="53" t="s">
        <v>302</v>
      </c>
    </row>
    <row r="202" spans="1:3" x14ac:dyDescent="0.2">
      <c r="A202" s="52">
        <v>3</v>
      </c>
      <c r="B202" t="s">
        <v>60</v>
      </c>
      <c r="C202" s="53" t="s">
        <v>302</v>
      </c>
    </row>
    <row r="203" spans="1:3" x14ac:dyDescent="0.2">
      <c r="A203" s="52">
        <v>2.99</v>
      </c>
      <c r="B203" t="s">
        <v>298</v>
      </c>
      <c r="C203" s="53" t="s">
        <v>303</v>
      </c>
    </row>
    <row r="204" spans="1:3" x14ac:dyDescent="0.2">
      <c r="A204" s="52">
        <v>2.98</v>
      </c>
      <c r="B204" t="s">
        <v>298</v>
      </c>
      <c r="C204" s="53" t="s">
        <v>303</v>
      </c>
    </row>
    <row r="205" spans="1:3" x14ac:dyDescent="0.2">
      <c r="A205" s="52">
        <v>2.97</v>
      </c>
      <c r="B205" t="s">
        <v>298</v>
      </c>
      <c r="C205" s="53" t="s">
        <v>303</v>
      </c>
    </row>
    <row r="206" spans="1:3" x14ac:dyDescent="0.2">
      <c r="A206" s="52">
        <v>2.96</v>
      </c>
      <c r="B206" t="s">
        <v>298</v>
      </c>
      <c r="C206" s="53" t="s">
        <v>303</v>
      </c>
    </row>
    <row r="207" spans="1:3" x14ac:dyDescent="0.2">
      <c r="A207" s="52">
        <v>2.95</v>
      </c>
      <c r="B207" t="s">
        <v>298</v>
      </c>
      <c r="C207" s="53" t="s">
        <v>303</v>
      </c>
    </row>
    <row r="208" spans="1:3" x14ac:dyDescent="0.2">
      <c r="A208" s="52">
        <v>2.94</v>
      </c>
      <c r="B208" t="s">
        <v>298</v>
      </c>
      <c r="C208" s="53" t="s">
        <v>303</v>
      </c>
    </row>
    <row r="209" spans="1:3" x14ac:dyDescent="0.2">
      <c r="A209" s="52">
        <v>2.93</v>
      </c>
      <c r="B209" t="s">
        <v>298</v>
      </c>
      <c r="C209" s="53" t="s">
        <v>303</v>
      </c>
    </row>
    <row r="210" spans="1:3" x14ac:dyDescent="0.2">
      <c r="A210" s="52">
        <v>2.92</v>
      </c>
      <c r="B210" t="s">
        <v>298</v>
      </c>
      <c r="C210" s="53" t="s">
        <v>303</v>
      </c>
    </row>
    <row r="211" spans="1:3" x14ac:dyDescent="0.2">
      <c r="A211" s="52">
        <v>2.91</v>
      </c>
      <c r="B211" t="s">
        <v>298</v>
      </c>
      <c r="C211" s="53" t="s">
        <v>303</v>
      </c>
    </row>
    <row r="212" spans="1:3" x14ac:dyDescent="0.2">
      <c r="A212" s="52">
        <v>2.9</v>
      </c>
      <c r="B212" t="s">
        <v>298</v>
      </c>
      <c r="C212" s="53" t="s">
        <v>303</v>
      </c>
    </row>
    <row r="213" spans="1:3" x14ac:dyDescent="0.2">
      <c r="A213" s="52">
        <v>2.89</v>
      </c>
      <c r="B213" t="s">
        <v>298</v>
      </c>
      <c r="C213" s="53" t="s">
        <v>303</v>
      </c>
    </row>
    <row r="214" spans="1:3" x14ac:dyDescent="0.2">
      <c r="A214" s="52">
        <v>2.88</v>
      </c>
      <c r="B214" t="s">
        <v>298</v>
      </c>
      <c r="C214" s="53" t="s">
        <v>303</v>
      </c>
    </row>
    <row r="215" spans="1:3" x14ac:dyDescent="0.2">
      <c r="A215" s="52">
        <v>2.87</v>
      </c>
      <c r="B215" t="s">
        <v>298</v>
      </c>
      <c r="C215" s="53" t="s">
        <v>303</v>
      </c>
    </row>
    <row r="216" spans="1:3" x14ac:dyDescent="0.2">
      <c r="A216" s="52">
        <v>2.86</v>
      </c>
      <c r="B216" t="s">
        <v>298</v>
      </c>
      <c r="C216" s="53" t="s">
        <v>303</v>
      </c>
    </row>
    <row r="217" spans="1:3" x14ac:dyDescent="0.2">
      <c r="A217" s="52">
        <v>2.85</v>
      </c>
      <c r="B217" t="s">
        <v>298</v>
      </c>
      <c r="C217" s="53" t="s">
        <v>303</v>
      </c>
    </row>
    <row r="218" spans="1:3" x14ac:dyDescent="0.2">
      <c r="A218" s="52">
        <v>2.84</v>
      </c>
      <c r="B218" t="s">
        <v>298</v>
      </c>
      <c r="C218" s="53" t="s">
        <v>303</v>
      </c>
    </row>
    <row r="219" spans="1:3" x14ac:dyDescent="0.2">
      <c r="A219" s="52">
        <v>2.83</v>
      </c>
      <c r="B219" t="s">
        <v>298</v>
      </c>
      <c r="C219" s="53" t="s">
        <v>303</v>
      </c>
    </row>
    <row r="220" spans="1:3" x14ac:dyDescent="0.2">
      <c r="A220" s="52">
        <v>2.82</v>
      </c>
      <c r="B220" t="s">
        <v>298</v>
      </c>
      <c r="C220" s="53" t="s">
        <v>303</v>
      </c>
    </row>
    <row r="221" spans="1:3" x14ac:dyDescent="0.2">
      <c r="A221" s="52">
        <v>2.81</v>
      </c>
      <c r="B221" t="s">
        <v>298</v>
      </c>
      <c r="C221" s="53" t="s">
        <v>303</v>
      </c>
    </row>
    <row r="222" spans="1:3" x14ac:dyDescent="0.2">
      <c r="A222" s="52">
        <v>2.8</v>
      </c>
      <c r="B222" t="s">
        <v>298</v>
      </c>
      <c r="C222" s="53" t="s">
        <v>303</v>
      </c>
    </row>
    <row r="223" spans="1:3" x14ac:dyDescent="0.2">
      <c r="A223" s="52">
        <v>2.79</v>
      </c>
      <c r="B223" t="s">
        <v>298</v>
      </c>
      <c r="C223" s="53" t="s">
        <v>303</v>
      </c>
    </row>
    <row r="224" spans="1:3" x14ac:dyDescent="0.2">
      <c r="A224" s="52">
        <v>2.78</v>
      </c>
      <c r="B224" t="s">
        <v>298</v>
      </c>
      <c r="C224" s="53" t="s">
        <v>303</v>
      </c>
    </row>
    <row r="225" spans="1:3" x14ac:dyDescent="0.2">
      <c r="A225" s="52">
        <v>2.77</v>
      </c>
      <c r="B225" t="s">
        <v>298</v>
      </c>
      <c r="C225" s="53" t="s">
        <v>303</v>
      </c>
    </row>
    <row r="226" spans="1:3" x14ac:dyDescent="0.2">
      <c r="A226" s="52">
        <v>2.76</v>
      </c>
      <c r="B226" t="s">
        <v>298</v>
      </c>
      <c r="C226" s="53" t="s">
        <v>303</v>
      </c>
    </row>
    <row r="227" spans="1:3" x14ac:dyDescent="0.2">
      <c r="A227" s="52">
        <v>2.75</v>
      </c>
      <c r="B227" t="s">
        <v>298</v>
      </c>
      <c r="C227" s="53" t="s">
        <v>303</v>
      </c>
    </row>
    <row r="228" spans="1:3" x14ac:dyDescent="0.2">
      <c r="A228" s="52">
        <v>2.74</v>
      </c>
      <c r="B228" t="s">
        <v>298</v>
      </c>
      <c r="C228" s="53" t="s">
        <v>303</v>
      </c>
    </row>
    <row r="229" spans="1:3" x14ac:dyDescent="0.2">
      <c r="A229" s="52">
        <v>2.73</v>
      </c>
      <c r="B229" t="s">
        <v>298</v>
      </c>
      <c r="C229" s="53" t="s">
        <v>303</v>
      </c>
    </row>
    <row r="230" spans="1:3" x14ac:dyDescent="0.2">
      <c r="A230" s="52">
        <v>2.72</v>
      </c>
      <c r="B230" t="s">
        <v>298</v>
      </c>
      <c r="C230" s="53" t="s">
        <v>303</v>
      </c>
    </row>
    <row r="231" spans="1:3" x14ac:dyDescent="0.2">
      <c r="A231" s="52">
        <v>2.71</v>
      </c>
      <c r="B231" t="s">
        <v>298</v>
      </c>
      <c r="C231" s="53" t="s">
        <v>303</v>
      </c>
    </row>
    <row r="232" spans="1:3" x14ac:dyDescent="0.2">
      <c r="A232" s="52">
        <v>2.7</v>
      </c>
      <c r="B232" t="s">
        <v>298</v>
      </c>
      <c r="C232" s="53" t="s">
        <v>303</v>
      </c>
    </row>
    <row r="233" spans="1:3" x14ac:dyDescent="0.2">
      <c r="A233" s="52">
        <v>2.69</v>
      </c>
      <c r="B233" t="s">
        <v>298</v>
      </c>
      <c r="C233" s="53" t="s">
        <v>303</v>
      </c>
    </row>
    <row r="234" spans="1:3" x14ac:dyDescent="0.2">
      <c r="A234" s="52">
        <v>2.68</v>
      </c>
      <c r="B234" t="s">
        <v>298</v>
      </c>
      <c r="C234" s="53" t="s">
        <v>303</v>
      </c>
    </row>
    <row r="235" spans="1:3" x14ac:dyDescent="0.2">
      <c r="A235" s="52">
        <v>2.67</v>
      </c>
      <c r="B235" t="s">
        <v>298</v>
      </c>
      <c r="C235" s="53" t="s">
        <v>303</v>
      </c>
    </row>
    <row r="236" spans="1:3" x14ac:dyDescent="0.2">
      <c r="A236" s="52">
        <v>2.66</v>
      </c>
      <c r="B236" t="s">
        <v>298</v>
      </c>
      <c r="C236" s="53" t="s">
        <v>303</v>
      </c>
    </row>
    <row r="237" spans="1:3" x14ac:dyDescent="0.2">
      <c r="A237" s="52">
        <v>2.65</v>
      </c>
      <c r="B237" t="s">
        <v>298</v>
      </c>
      <c r="C237" s="53" t="s">
        <v>303</v>
      </c>
    </row>
    <row r="238" spans="1:3" x14ac:dyDescent="0.2">
      <c r="A238" s="52">
        <v>2.64</v>
      </c>
      <c r="B238" t="s">
        <v>298</v>
      </c>
      <c r="C238" s="53" t="s">
        <v>303</v>
      </c>
    </row>
    <row r="239" spans="1:3" x14ac:dyDescent="0.2">
      <c r="A239" s="52">
        <v>2.63</v>
      </c>
      <c r="B239" t="s">
        <v>298</v>
      </c>
      <c r="C239" s="53" t="s">
        <v>303</v>
      </c>
    </row>
    <row r="240" spans="1:3" x14ac:dyDescent="0.2">
      <c r="A240" s="52">
        <v>2.62</v>
      </c>
      <c r="B240" t="s">
        <v>298</v>
      </c>
      <c r="C240" s="53" t="s">
        <v>303</v>
      </c>
    </row>
    <row r="241" spans="1:3" x14ac:dyDescent="0.2">
      <c r="A241" s="52">
        <v>2.61</v>
      </c>
      <c r="B241" t="s">
        <v>298</v>
      </c>
      <c r="C241" s="53" t="s">
        <v>303</v>
      </c>
    </row>
    <row r="242" spans="1:3" x14ac:dyDescent="0.2">
      <c r="A242" s="52">
        <v>2.6</v>
      </c>
      <c r="B242" t="s">
        <v>298</v>
      </c>
      <c r="C242" s="53" t="s">
        <v>303</v>
      </c>
    </row>
    <row r="243" spans="1:3" x14ac:dyDescent="0.2">
      <c r="A243" s="52">
        <v>2.59</v>
      </c>
      <c r="B243" t="s">
        <v>298</v>
      </c>
      <c r="C243" s="53" t="s">
        <v>303</v>
      </c>
    </row>
    <row r="244" spans="1:3" x14ac:dyDescent="0.2">
      <c r="A244" s="52">
        <v>2.58</v>
      </c>
      <c r="B244" t="s">
        <v>298</v>
      </c>
      <c r="C244" s="53" t="s">
        <v>303</v>
      </c>
    </row>
    <row r="245" spans="1:3" x14ac:dyDescent="0.2">
      <c r="A245" s="52">
        <v>2.57</v>
      </c>
      <c r="B245" t="s">
        <v>298</v>
      </c>
      <c r="C245" s="53" t="s">
        <v>303</v>
      </c>
    </row>
    <row r="246" spans="1:3" x14ac:dyDescent="0.2">
      <c r="A246" s="52">
        <v>2.56</v>
      </c>
      <c r="B246" t="s">
        <v>298</v>
      </c>
      <c r="C246" s="53" t="s">
        <v>303</v>
      </c>
    </row>
    <row r="247" spans="1:3" x14ac:dyDescent="0.2">
      <c r="A247" s="52">
        <v>2.5499999999999998</v>
      </c>
      <c r="B247" t="s">
        <v>298</v>
      </c>
      <c r="C247" s="53" t="s">
        <v>303</v>
      </c>
    </row>
    <row r="248" spans="1:3" x14ac:dyDescent="0.2">
      <c r="A248" s="52">
        <v>2.54</v>
      </c>
      <c r="B248" t="s">
        <v>298</v>
      </c>
      <c r="C248" s="53" t="s">
        <v>303</v>
      </c>
    </row>
    <row r="249" spans="1:3" x14ac:dyDescent="0.2">
      <c r="A249" s="52">
        <v>2.5299999999999998</v>
      </c>
      <c r="B249" t="s">
        <v>298</v>
      </c>
      <c r="C249" s="53" t="s">
        <v>303</v>
      </c>
    </row>
    <row r="250" spans="1:3" x14ac:dyDescent="0.2">
      <c r="A250" s="52">
        <v>2.52</v>
      </c>
      <c r="B250" t="s">
        <v>298</v>
      </c>
      <c r="C250" s="53" t="s">
        <v>303</v>
      </c>
    </row>
    <row r="251" spans="1:3" x14ac:dyDescent="0.2">
      <c r="A251" s="52">
        <v>2.5099999999999998</v>
      </c>
      <c r="B251" t="s">
        <v>298</v>
      </c>
      <c r="C251" s="53" t="s">
        <v>303</v>
      </c>
    </row>
    <row r="252" spans="1:3" x14ac:dyDescent="0.2">
      <c r="A252" s="52">
        <v>2.5</v>
      </c>
      <c r="B252" t="s">
        <v>298</v>
      </c>
      <c r="C252" s="53" t="s">
        <v>303</v>
      </c>
    </row>
    <row r="253" spans="1:3" x14ac:dyDescent="0.2">
      <c r="A253" s="52">
        <v>2.4900000000000002</v>
      </c>
      <c r="B253" t="s">
        <v>298</v>
      </c>
      <c r="C253" s="53" t="s">
        <v>303</v>
      </c>
    </row>
    <row r="254" spans="1:3" x14ac:dyDescent="0.2">
      <c r="A254" s="52">
        <v>2.48</v>
      </c>
      <c r="B254" t="s">
        <v>298</v>
      </c>
      <c r="C254" s="53" t="s">
        <v>303</v>
      </c>
    </row>
    <row r="255" spans="1:3" x14ac:dyDescent="0.2">
      <c r="A255" s="52">
        <v>2.4700000000000002</v>
      </c>
      <c r="B255" t="s">
        <v>298</v>
      </c>
      <c r="C255" s="53" t="s">
        <v>303</v>
      </c>
    </row>
    <row r="256" spans="1:3" x14ac:dyDescent="0.2">
      <c r="A256" s="52">
        <v>2.46</v>
      </c>
      <c r="B256" t="s">
        <v>298</v>
      </c>
      <c r="C256" s="53" t="s">
        <v>303</v>
      </c>
    </row>
    <row r="257" spans="1:3" x14ac:dyDescent="0.2">
      <c r="A257" s="52">
        <v>2.4500000000000002</v>
      </c>
      <c r="B257" t="s">
        <v>298</v>
      </c>
      <c r="C257" s="53" t="s">
        <v>303</v>
      </c>
    </row>
    <row r="258" spans="1:3" x14ac:dyDescent="0.2">
      <c r="A258" s="52">
        <v>2.44</v>
      </c>
      <c r="B258" t="s">
        <v>298</v>
      </c>
      <c r="C258" s="53" t="s">
        <v>303</v>
      </c>
    </row>
    <row r="259" spans="1:3" x14ac:dyDescent="0.2">
      <c r="A259" s="52">
        <v>2.4300000000000002</v>
      </c>
      <c r="B259" t="s">
        <v>298</v>
      </c>
      <c r="C259" s="53" t="s">
        <v>303</v>
      </c>
    </row>
    <row r="260" spans="1:3" x14ac:dyDescent="0.2">
      <c r="A260" s="52">
        <v>2.42</v>
      </c>
      <c r="B260" t="s">
        <v>298</v>
      </c>
      <c r="C260" s="53" t="s">
        <v>303</v>
      </c>
    </row>
    <row r="261" spans="1:3" x14ac:dyDescent="0.2">
      <c r="A261" s="52">
        <v>2.41</v>
      </c>
      <c r="B261" t="s">
        <v>298</v>
      </c>
      <c r="C261" s="53" t="s">
        <v>303</v>
      </c>
    </row>
    <row r="262" spans="1:3" x14ac:dyDescent="0.2">
      <c r="A262" s="52">
        <v>2.4</v>
      </c>
      <c r="B262" t="s">
        <v>298</v>
      </c>
      <c r="C262" s="53" t="s">
        <v>303</v>
      </c>
    </row>
    <row r="263" spans="1:3" x14ac:dyDescent="0.2">
      <c r="A263" s="52">
        <v>2.39</v>
      </c>
      <c r="B263" t="s">
        <v>298</v>
      </c>
      <c r="C263" s="53" t="s">
        <v>303</v>
      </c>
    </row>
    <row r="264" spans="1:3" x14ac:dyDescent="0.2">
      <c r="A264" s="52">
        <v>2.38</v>
      </c>
      <c r="B264" t="s">
        <v>298</v>
      </c>
      <c r="C264" s="53" t="s">
        <v>303</v>
      </c>
    </row>
    <row r="265" spans="1:3" x14ac:dyDescent="0.2">
      <c r="A265" s="52">
        <v>2.37</v>
      </c>
      <c r="B265" t="s">
        <v>298</v>
      </c>
      <c r="C265" s="53" t="s">
        <v>303</v>
      </c>
    </row>
    <row r="266" spans="1:3" x14ac:dyDescent="0.2">
      <c r="A266" s="52">
        <v>2.36</v>
      </c>
      <c r="B266" t="s">
        <v>298</v>
      </c>
      <c r="C266" s="53" t="s">
        <v>303</v>
      </c>
    </row>
    <row r="267" spans="1:3" x14ac:dyDescent="0.2">
      <c r="A267" s="52">
        <v>2.35</v>
      </c>
      <c r="B267" t="s">
        <v>298</v>
      </c>
      <c r="C267" s="53" t="s">
        <v>303</v>
      </c>
    </row>
    <row r="268" spans="1:3" x14ac:dyDescent="0.2">
      <c r="A268" s="52">
        <v>2.34</v>
      </c>
      <c r="B268" t="s">
        <v>298</v>
      </c>
      <c r="C268" s="53" t="s">
        <v>303</v>
      </c>
    </row>
    <row r="269" spans="1:3" x14ac:dyDescent="0.2">
      <c r="A269" s="52">
        <v>2.33</v>
      </c>
      <c r="B269" t="s">
        <v>298</v>
      </c>
      <c r="C269" s="53" t="s">
        <v>303</v>
      </c>
    </row>
    <row r="270" spans="1:3" x14ac:dyDescent="0.2">
      <c r="A270" s="52">
        <v>2.3199999999999998</v>
      </c>
      <c r="B270" t="s">
        <v>298</v>
      </c>
      <c r="C270" s="53" t="s">
        <v>303</v>
      </c>
    </row>
    <row r="271" spans="1:3" x14ac:dyDescent="0.2">
      <c r="A271" s="52">
        <v>2.31</v>
      </c>
      <c r="B271" t="s">
        <v>298</v>
      </c>
      <c r="C271" s="53" t="s">
        <v>303</v>
      </c>
    </row>
    <row r="272" spans="1:3" x14ac:dyDescent="0.2">
      <c r="A272" s="52">
        <v>2.2999999999999998</v>
      </c>
      <c r="B272" t="s">
        <v>298</v>
      </c>
      <c r="C272" s="53" t="s">
        <v>303</v>
      </c>
    </row>
    <row r="273" spans="1:3" x14ac:dyDescent="0.2">
      <c r="A273" s="52">
        <v>2.29</v>
      </c>
      <c r="B273" t="s">
        <v>298</v>
      </c>
      <c r="C273" s="53" t="s">
        <v>303</v>
      </c>
    </row>
    <row r="274" spans="1:3" x14ac:dyDescent="0.2">
      <c r="A274" s="52">
        <v>2.2799999999999998</v>
      </c>
      <c r="B274" t="s">
        <v>298</v>
      </c>
      <c r="C274" s="53" t="s">
        <v>303</v>
      </c>
    </row>
    <row r="275" spans="1:3" x14ac:dyDescent="0.2">
      <c r="A275" s="52">
        <v>2.27</v>
      </c>
      <c r="B275" t="s">
        <v>298</v>
      </c>
      <c r="C275" s="53" t="s">
        <v>303</v>
      </c>
    </row>
    <row r="276" spans="1:3" x14ac:dyDescent="0.2">
      <c r="A276" s="52">
        <v>2.2599999999999998</v>
      </c>
      <c r="B276" t="s">
        <v>298</v>
      </c>
      <c r="C276" s="53" t="s">
        <v>303</v>
      </c>
    </row>
    <row r="277" spans="1:3" x14ac:dyDescent="0.2">
      <c r="A277" s="52">
        <v>2.25</v>
      </c>
      <c r="B277" t="s">
        <v>298</v>
      </c>
      <c r="C277" s="53" t="s">
        <v>303</v>
      </c>
    </row>
    <row r="278" spans="1:3" x14ac:dyDescent="0.2">
      <c r="A278" s="52">
        <v>2.2400000000000002</v>
      </c>
      <c r="B278" t="s">
        <v>298</v>
      </c>
      <c r="C278" s="53" t="s">
        <v>303</v>
      </c>
    </row>
    <row r="279" spans="1:3" x14ac:dyDescent="0.2">
      <c r="A279" s="52">
        <v>2.23</v>
      </c>
      <c r="B279" t="s">
        <v>298</v>
      </c>
      <c r="C279" s="53" t="s">
        <v>303</v>
      </c>
    </row>
    <row r="280" spans="1:3" x14ac:dyDescent="0.2">
      <c r="A280" s="52">
        <v>2.2200000000000002</v>
      </c>
      <c r="B280" t="s">
        <v>298</v>
      </c>
      <c r="C280" s="53" t="s">
        <v>303</v>
      </c>
    </row>
    <row r="281" spans="1:3" x14ac:dyDescent="0.2">
      <c r="A281" s="52">
        <v>2.21</v>
      </c>
      <c r="B281" t="s">
        <v>298</v>
      </c>
      <c r="C281" s="53" t="s">
        <v>303</v>
      </c>
    </row>
    <row r="282" spans="1:3" x14ac:dyDescent="0.2">
      <c r="A282" s="52">
        <v>2.2000000000000002</v>
      </c>
      <c r="B282" t="s">
        <v>298</v>
      </c>
      <c r="C282" s="53" t="s">
        <v>303</v>
      </c>
    </row>
    <row r="283" spans="1:3" x14ac:dyDescent="0.2">
      <c r="A283" s="52">
        <v>2.19</v>
      </c>
      <c r="B283" t="s">
        <v>298</v>
      </c>
      <c r="C283" s="53" t="s">
        <v>303</v>
      </c>
    </row>
    <row r="284" spans="1:3" x14ac:dyDescent="0.2">
      <c r="A284" s="52">
        <v>2.1800000000000002</v>
      </c>
      <c r="B284" t="s">
        <v>298</v>
      </c>
      <c r="C284" s="53" t="s">
        <v>303</v>
      </c>
    </row>
    <row r="285" spans="1:3" x14ac:dyDescent="0.2">
      <c r="A285" s="52">
        <v>2.17</v>
      </c>
      <c r="B285" t="s">
        <v>298</v>
      </c>
      <c r="C285" s="53" t="s">
        <v>303</v>
      </c>
    </row>
    <row r="286" spans="1:3" x14ac:dyDescent="0.2">
      <c r="A286" s="52">
        <v>2.16</v>
      </c>
      <c r="B286" t="s">
        <v>298</v>
      </c>
      <c r="C286" s="53" t="s">
        <v>303</v>
      </c>
    </row>
    <row r="287" spans="1:3" x14ac:dyDescent="0.2">
      <c r="A287" s="52">
        <v>2.15</v>
      </c>
      <c r="B287" t="s">
        <v>298</v>
      </c>
      <c r="C287" s="53" t="s">
        <v>303</v>
      </c>
    </row>
    <row r="288" spans="1:3" x14ac:dyDescent="0.2">
      <c r="A288" s="52">
        <v>2.14</v>
      </c>
      <c r="B288" t="s">
        <v>298</v>
      </c>
      <c r="C288" s="53" t="s">
        <v>303</v>
      </c>
    </row>
    <row r="289" spans="1:3" x14ac:dyDescent="0.2">
      <c r="A289" s="52">
        <v>2.13</v>
      </c>
      <c r="B289" t="s">
        <v>298</v>
      </c>
      <c r="C289" s="53" t="s">
        <v>303</v>
      </c>
    </row>
    <row r="290" spans="1:3" x14ac:dyDescent="0.2">
      <c r="A290" s="52">
        <v>2.12</v>
      </c>
      <c r="B290" t="s">
        <v>298</v>
      </c>
      <c r="C290" s="53" t="s">
        <v>303</v>
      </c>
    </row>
    <row r="291" spans="1:3" x14ac:dyDescent="0.2">
      <c r="A291" s="52">
        <v>2.11</v>
      </c>
      <c r="B291" t="s">
        <v>298</v>
      </c>
      <c r="C291" s="53" t="s">
        <v>303</v>
      </c>
    </row>
    <row r="292" spans="1:3" x14ac:dyDescent="0.2">
      <c r="A292" s="52">
        <v>2.1</v>
      </c>
      <c r="B292" t="s">
        <v>298</v>
      </c>
      <c r="C292" s="53" t="s">
        <v>303</v>
      </c>
    </row>
    <row r="293" spans="1:3" x14ac:dyDescent="0.2">
      <c r="A293" s="52">
        <v>2.09</v>
      </c>
      <c r="B293" t="s">
        <v>298</v>
      </c>
      <c r="C293" s="53" t="s">
        <v>303</v>
      </c>
    </row>
    <row r="294" spans="1:3" x14ac:dyDescent="0.2">
      <c r="A294" s="52">
        <v>2.08</v>
      </c>
      <c r="B294" t="s">
        <v>298</v>
      </c>
      <c r="C294" s="53" t="s">
        <v>303</v>
      </c>
    </row>
    <row r="295" spans="1:3" x14ac:dyDescent="0.2">
      <c r="A295" s="52">
        <v>2.0699999999999998</v>
      </c>
      <c r="B295" t="s">
        <v>298</v>
      </c>
      <c r="C295" s="53" t="s">
        <v>303</v>
      </c>
    </row>
    <row r="296" spans="1:3" x14ac:dyDescent="0.2">
      <c r="A296" s="52">
        <v>2.06</v>
      </c>
      <c r="B296" t="s">
        <v>298</v>
      </c>
      <c r="C296" s="53" t="s">
        <v>303</v>
      </c>
    </row>
    <row r="297" spans="1:3" x14ac:dyDescent="0.2">
      <c r="A297" s="52">
        <v>2.0499999999999998</v>
      </c>
      <c r="B297" t="s">
        <v>298</v>
      </c>
      <c r="C297" s="53" t="s">
        <v>303</v>
      </c>
    </row>
    <row r="298" spans="1:3" x14ac:dyDescent="0.2">
      <c r="A298" s="52">
        <v>2.04</v>
      </c>
      <c r="B298" t="s">
        <v>298</v>
      </c>
      <c r="C298" s="53" t="s">
        <v>303</v>
      </c>
    </row>
    <row r="299" spans="1:3" x14ac:dyDescent="0.2">
      <c r="A299" s="52">
        <v>2.0299999999999998</v>
      </c>
      <c r="B299" t="s">
        <v>298</v>
      </c>
      <c r="C299" s="53" t="s">
        <v>303</v>
      </c>
    </row>
    <row r="300" spans="1:3" x14ac:dyDescent="0.2">
      <c r="A300" s="52">
        <v>2.02</v>
      </c>
      <c r="B300" t="s">
        <v>298</v>
      </c>
      <c r="C300" s="53" t="s">
        <v>303</v>
      </c>
    </row>
    <row r="301" spans="1:3" x14ac:dyDescent="0.2">
      <c r="A301" s="52">
        <v>2.0099999999999998</v>
      </c>
      <c r="B301" t="s">
        <v>298</v>
      </c>
      <c r="C301" s="53" t="s">
        <v>303</v>
      </c>
    </row>
    <row r="302" spans="1:3" x14ac:dyDescent="0.2">
      <c r="A302" s="52">
        <v>2</v>
      </c>
      <c r="B302" t="s">
        <v>298</v>
      </c>
      <c r="C302" s="53" t="s">
        <v>303</v>
      </c>
    </row>
    <row r="303" spans="1:3" x14ac:dyDescent="0.2">
      <c r="A303" s="52">
        <v>1.99</v>
      </c>
      <c r="B303" t="s">
        <v>299</v>
      </c>
      <c r="C303" s="53" t="s">
        <v>304</v>
      </c>
    </row>
    <row r="304" spans="1:3" x14ac:dyDescent="0.2">
      <c r="A304" s="52">
        <v>1.98</v>
      </c>
      <c r="B304" t="s">
        <v>299</v>
      </c>
      <c r="C304" s="53" t="s">
        <v>304</v>
      </c>
    </row>
    <row r="305" spans="1:3" x14ac:dyDescent="0.2">
      <c r="A305" s="52">
        <v>1.97</v>
      </c>
      <c r="B305" t="s">
        <v>299</v>
      </c>
      <c r="C305" s="53" t="s">
        <v>304</v>
      </c>
    </row>
    <row r="306" spans="1:3" x14ac:dyDescent="0.2">
      <c r="A306" s="52">
        <v>1.96</v>
      </c>
      <c r="B306" t="s">
        <v>299</v>
      </c>
      <c r="C306" s="53" t="s">
        <v>304</v>
      </c>
    </row>
    <row r="307" spans="1:3" x14ac:dyDescent="0.2">
      <c r="A307" s="52">
        <v>1.95</v>
      </c>
      <c r="B307" t="s">
        <v>299</v>
      </c>
      <c r="C307" s="53" t="s">
        <v>304</v>
      </c>
    </row>
    <row r="308" spans="1:3" x14ac:dyDescent="0.2">
      <c r="A308" s="52">
        <v>1.94</v>
      </c>
      <c r="B308" t="s">
        <v>299</v>
      </c>
      <c r="C308" s="53" t="s">
        <v>304</v>
      </c>
    </row>
    <row r="309" spans="1:3" x14ac:dyDescent="0.2">
      <c r="A309" s="52">
        <v>1.93</v>
      </c>
      <c r="B309" t="s">
        <v>299</v>
      </c>
      <c r="C309" s="53" t="s">
        <v>304</v>
      </c>
    </row>
    <row r="310" spans="1:3" x14ac:dyDescent="0.2">
      <c r="A310" s="52">
        <v>1.92</v>
      </c>
      <c r="B310" t="s">
        <v>299</v>
      </c>
      <c r="C310" s="53" t="s">
        <v>304</v>
      </c>
    </row>
    <row r="311" spans="1:3" x14ac:dyDescent="0.2">
      <c r="A311" s="52">
        <v>1.91</v>
      </c>
      <c r="B311" t="s">
        <v>299</v>
      </c>
      <c r="C311" s="53" t="s">
        <v>304</v>
      </c>
    </row>
    <row r="312" spans="1:3" x14ac:dyDescent="0.2">
      <c r="A312" s="52">
        <v>1.9</v>
      </c>
      <c r="B312" t="s">
        <v>299</v>
      </c>
      <c r="C312" s="53" t="s">
        <v>304</v>
      </c>
    </row>
    <row r="313" spans="1:3" x14ac:dyDescent="0.2">
      <c r="A313" s="52">
        <v>1.89</v>
      </c>
      <c r="B313" t="s">
        <v>299</v>
      </c>
      <c r="C313" s="53" t="s">
        <v>304</v>
      </c>
    </row>
    <row r="314" spans="1:3" x14ac:dyDescent="0.2">
      <c r="A314" s="52">
        <v>1.88</v>
      </c>
      <c r="B314" t="s">
        <v>299</v>
      </c>
      <c r="C314" s="53" t="s">
        <v>304</v>
      </c>
    </row>
    <row r="315" spans="1:3" x14ac:dyDescent="0.2">
      <c r="A315" s="52">
        <v>1.87</v>
      </c>
      <c r="B315" t="s">
        <v>299</v>
      </c>
      <c r="C315" s="53" t="s">
        <v>304</v>
      </c>
    </row>
    <row r="316" spans="1:3" x14ac:dyDescent="0.2">
      <c r="A316" s="52">
        <v>1.86</v>
      </c>
      <c r="B316" t="s">
        <v>299</v>
      </c>
      <c r="C316" s="53" t="s">
        <v>304</v>
      </c>
    </row>
    <row r="317" spans="1:3" x14ac:dyDescent="0.2">
      <c r="A317" s="52">
        <v>1.85</v>
      </c>
      <c r="B317" t="s">
        <v>299</v>
      </c>
      <c r="C317" s="53" t="s">
        <v>304</v>
      </c>
    </row>
    <row r="318" spans="1:3" x14ac:dyDescent="0.2">
      <c r="A318" s="52">
        <v>1.84</v>
      </c>
      <c r="B318" t="s">
        <v>299</v>
      </c>
      <c r="C318" s="53" t="s">
        <v>304</v>
      </c>
    </row>
    <row r="319" spans="1:3" x14ac:dyDescent="0.2">
      <c r="A319" s="52">
        <v>1.83</v>
      </c>
      <c r="B319" t="s">
        <v>299</v>
      </c>
      <c r="C319" s="53" t="s">
        <v>304</v>
      </c>
    </row>
    <row r="320" spans="1:3" x14ac:dyDescent="0.2">
      <c r="A320" s="52">
        <v>1.82</v>
      </c>
      <c r="B320" t="s">
        <v>299</v>
      </c>
      <c r="C320" s="53" t="s">
        <v>304</v>
      </c>
    </row>
    <row r="321" spans="1:3" x14ac:dyDescent="0.2">
      <c r="A321" s="52">
        <v>1.81</v>
      </c>
      <c r="B321" t="s">
        <v>299</v>
      </c>
      <c r="C321" s="53" t="s">
        <v>304</v>
      </c>
    </row>
    <row r="322" spans="1:3" x14ac:dyDescent="0.2">
      <c r="A322" s="52">
        <v>1.8</v>
      </c>
      <c r="B322" t="s">
        <v>299</v>
      </c>
      <c r="C322" s="53" t="s">
        <v>304</v>
      </c>
    </row>
    <row r="323" spans="1:3" x14ac:dyDescent="0.2">
      <c r="A323" s="52">
        <v>1.79</v>
      </c>
      <c r="B323" t="s">
        <v>299</v>
      </c>
      <c r="C323" s="53" t="s">
        <v>304</v>
      </c>
    </row>
    <row r="324" spans="1:3" x14ac:dyDescent="0.2">
      <c r="A324" s="52">
        <v>1.78</v>
      </c>
      <c r="B324" t="s">
        <v>299</v>
      </c>
      <c r="C324" s="53" t="s">
        <v>304</v>
      </c>
    </row>
    <row r="325" spans="1:3" x14ac:dyDescent="0.2">
      <c r="A325" s="52">
        <v>1.77</v>
      </c>
      <c r="B325" t="s">
        <v>299</v>
      </c>
      <c r="C325" s="53" t="s">
        <v>304</v>
      </c>
    </row>
    <row r="326" spans="1:3" x14ac:dyDescent="0.2">
      <c r="A326" s="52">
        <v>1.76</v>
      </c>
      <c r="B326" t="s">
        <v>299</v>
      </c>
      <c r="C326" s="53" t="s">
        <v>304</v>
      </c>
    </row>
    <row r="327" spans="1:3" x14ac:dyDescent="0.2">
      <c r="A327" s="52">
        <v>1.75</v>
      </c>
      <c r="B327" t="s">
        <v>299</v>
      </c>
      <c r="C327" s="53" t="s">
        <v>304</v>
      </c>
    </row>
    <row r="328" spans="1:3" x14ac:dyDescent="0.2">
      <c r="A328" s="52">
        <v>1.74</v>
      </c>
      <c r="B328" t="s">
        <v>299</v>
      </c>
      <c r="C328" s="53" t="s">
        <v>304</v>
      </c>
    </row>
    <row r="329" spans="1:3" x14ac:dyDescent="0.2">
      <c r="A329" s="52">
        <v>1.73</v>
      </c>
      <c r="B329" t="s">
        <v>299</v>
      </c>
      <c r="C329" s="53" t="s">
        <v>304</v>
      </c>
    </row>
    <row r="330" spans="1:3" x14ac:dyDescent="0.2">
      <c r="A330" s="52">
        <v>1.72</v>
      </c>
      <c r="B330" t="s">
        <v>299</v>
      </c>
      <c r="C330" s="53" t="s">
        <v>304</v>
      </c>
    </row>
    <row r="331" spans="1:3" x14ac:dyDescent="0.2">
      <c r="A331" s="52">
        <v>1.71</v>
      </c>
      <c r="B331" t="s">
        <v>299</v>
      </c>
      <c r="C331" s="53" t="s">
        <v>304</v>
      </c>
    </row>
    <row r="332" spans="1:3" x14ac:dyDescent="0.2">
      <c r="A332" s="52">
        <v>1.7</v>
      </c>
      <c r="B332" t="s">
        <v>299</v>
      </c>
      <c r="C332" s="53" t="s">
        <v>304</v>
      </c>
    </row>
    <row r="333" spans="1:3" x14ac:dyDescent="0.2">
      <c r="A333" s="52">
        <v>1.69</v>
      </c>
      <c r="B333" t="s">
        <v>299</v>
      </c>
      <c r="C333" s="53" t="s">
        <v>304</v>
      </c>
    </row>
    <row r="334" spans="1:3" x14ac:dyDescent="0.2">
      <c r="A334" s="52">
        <v>1.68</v>
      </c>
      <c r="B334" t="s">
        <v>299</v>
      </c>
      <c r="C334" s="53" t="s">
        <v>304</v>
      </c>
    </row>
    <row r="335" spans="1:3" x14ac:dyDescent="0.2">
      <c r="A335" s="52">
        <v>1.67</v>
      </c>
      <c r="B335" t="s">
        <v>299</v>
      </c>
      <c r="C335" s="53" t="s">
        <v>304</v>
      </c>
    </row>
    <row r="336" spans="1:3" x14ac:dyDescent="0.2">
      <c r="A336" s="52">
        <v>1.66</v>
      </c>
      <c r="B336" t="s">
        <v>299</v>
      </c>
      <c r="C336" s="53" t="s">
        <v>304</v>
      </c>
    </row>
    <row r="337" spans="1:3" x14ac:dyDescent="0.2">
      <c r="A337" s="52">
        <v>1.65</v>
      </c>
      <c r="B337" t="s">
        <v>299</v>
      </c>
      <c r="C337" s="53" t="s">
        <v>304</v>
      </c>
    </row>
    <row r="338" spans="1:3" x14ac:dyDescent="0.2">
      <c r="A338" s="52">
        <v>1.64</v>
      </c>
      <c r="B338" t="s">
        <v>299</v>
      </c>
      <c r="C338" s="53" t="s">
        <v>304</v>
      </c>
    </row>
    <row r="339" spans="1:3" x14ac:dyDescent="0.2">
      <c r="A339" s="52">
        <v>1.63</v>
      </c>
      <c r="B339" t="s">
        <v>299</v>
      </c>
      <c r="C339" s="53" t="s">
        <v>304</v>
      </c>
    </row>
    <row r="340" spans="1:3" x14ac:dyDescent="0.2">
      <c r="A340" s="52">
        <v>1.62</v>
      </c>
      <c r="B340" t="s">
        <v>299</v>
      </c>
      <c r="C340" s="53" t="s">
        <v>304</v>
      </c>
    </row>
    <row r="341" spans="1:3" x14ac:dyDescent="0.2">
      <c r="A341" s="52">
        <v>1.61</v>
      </c>
      <c r="B341" t="s">
        <v>299</v>
      </c>
      <c r="C341" s="53" t="s">
        <v>304</v>
      </c>
    </row>
    <row r="342" spans="1:3" x14ac:dyDescent="0.2">
      <c r="A342" s="52">
        <v>1.6</v>
      </c>
      <c r="B342" t="s">
        <v>299</v>
      </c>
      <c r="C342" s="53" t="s">
        <v>304</v>
      </c>
    </row>
    <row r="343" spans="1:3" x14ac:dyDescent="0.2">
      <c r="A343" s="52">
        <v>1.59</v>
      </c>
      <c r="B343" t="s">
        <v>299</v>
      </c>
      <c r="C343" s="53" t="s">
        <v>304</v>
      </c>
    </row>
    <row r="344" spans="1:3" x14ac:dyDescent="0.2">
      <c r="A344" s="52">
        <v>1.58</v>
      </c>
      <c r="B344" t="s">
        <v>299</v>
      </c>
      <c r="C344" s="53" t="s">
        <v>304</v>
      </c>
    </row>
    <row r="345" spans="1:3" x14ac:dyDescent="0.2">
      <c r="A345" s="52">
        <v>1.57</v>
      </c>
      <c r="B345" t="s">
        <v>299</v>
      </c>
      <c r="C345" s="53" t="s">
        <v>304</v>
      </c>
    </row>
    <row r="346" spans="1:3" x14ac:dyDescent="0.2">
      <c r="A346" s="52">
        <v>1.56</v>
      </c>
      <c r="B346" t="s">
        <v>299</v>
      </c>
      <c r="C346" s="53" t="s">
        <v>304</v>
      </c>
    </row>
    <row r="347" spans="1:3" x14ac:dyDescent="0.2">
      <c r="A347" s="52">
        <v>1.55</v>
      </c>
      <c r="B347" t="s">
        <v>299</v>
      </c>
      <c r="C347" s="53" t="s">
        <v>304</v>
      </c>
    </row>
    <row r="348" spans="1:3" x14ac:dyDescent="0.2">
      <c r="A348" s="52">
        <v>1.54</v>
      </c>
      <c r="B348" t="s">
        <v>299</v>
      </c>
      <c r="C348" s="53" t="s">
        <v>304</v>
      </c>
    </row>
    <row r="349" spans="1:3" x14ac:dyDescent="0.2">
      <c r="A349" s="52">
        <v>1.53</v>
      </c>
      <c r="B349" t="s">
        <v>299</v>
      </c>
      <c r="C349" s="53" t="s">
        <v>304</v>
      </c>
    </row>
    <row r="350" spans="1:3" x14ac:dyDescent="0.2">
      <c r="A350" s="52">
        <v>1.52</v>
      </c>
      <c r="B350" t="s">
        <v>299</v>
      </c>
      <c r="C350" s="53" t="s">
        <v>304</v>
      </c>
    </row>
    <row r="351" spans="1:3" x14ac:dyDescent="0.2">
      <c r="A351" s="52">
        <v>1.51</v>
      </c>
      <c r="B351" t="s">
        <v>299</v>
      </c>
      <c r="C351" s="53" t="s">
        <v>304</v>
      </c>
    </row>
    <row r="352" spans="1:3" x14ac:dyDescent="0.2">
      <c r="A352" s="52">
        <v>1.5</v>
      </c>
      <c r="B352" t="s">
        <v>299</v>
      </c>
      <c r="C352" s="53" t="s">
        <v>304</v>
      </c>
    </row>
    <row r="353" spans="1:3" x14ac:dyDescent="0.2">
      <c r="A353" s="52">
        <v>1.49</v>
      </c>
      <c r="B353" t="s">
        <v>299</v>
      </c>
      <c r="C353" s="53" t="s">
        <v>304</v>
      </c>
    </row>
    <row r="354" spans="1:3" x14ac:dyDescent="0.2">
      <c r="A354" s="52">
        <v>1.48</v>
      </c>
      <c r="B354" t="s">
        <v>299</v>
      </c>
      <c r="C354" s="53" t="s">
        <v>304</v>
      </c>
    </row>
    <row r="355" spans="1:3" x14ac:dyDescent="0.2">
      <c r="A355" s="52">
        <v>1.47</v>
      </c>
      <c r="B355" t="s">
        <v>299</v>
      </c>
      <c r="C355" s="53" t="s">
        <v>304</v>
      </c>
    </row>
    <row r="356" spans="1:3" x14ac:dyDescent="0.2">
      <c r="A356" s="52">
        <v>1.46</v>
      </c>
      <c r="B356" t="s">
        <v>299</v>
      </c>
      <c r="C356" s="53" t="s">
        <v>304</v>
      </c>
    </row>
    <row r="357" spans="1:3" x14ac:dyDescent="0.2">
      <c r="A357" s="52">
        <v>1.45</v>
      </c>
      <c r="B357" t="s">
        <v>299</v>
      </c>
      <c r="C357" s="53" t="s">
        <v>304</v>
      </c>
    </row>
    <row r="358" spans="1:3" x14ac:dyDescent="0.2">
      <c r="A358" s="52">
        <v>1.44</v>
      </c>
      <c r="B358" t="s">
        <v>299</v>
      </c>
      <c r="C358" s="53" t="s">
        <v>304</v>
      </c>
    </row>
    <row r="359" spans="1:3" x14ac:dyDescent="0.2">
      <c r="A359" s="52">
        <v>1.43</v>
      </c>
      <c r="B359" t="s">
        <v>299</v>
      </c>
      <c r="C359" s="53" t="s">
        <v>304</v>
      </c>
    </row>
    <row r="360" spans="1:3" x14ac:dyDescent="0.2">
      <c r="A360" s="52">
        <v>1.42</v>
      </c>
      <c r="B360" t="s">
        <v>299</v>
      </c>
      <c r="C360" s="53" t="s">
        <v>304</v>
      </c>
    </row>
    <row r="361" spans="1:3" x14ac:dyDescent="0.2">
      <c r="A361" s="52">
        <v>1.41</v>
      </c>
      <c r="B361" t="s">
        <v>299</v>
      </c>
      <c r="C361" s="53" t="s">
        <v>304</v>
      </c>
    </row>
    <row r="362" spans="1:3" x14ac:dyDescent="0.2">
      <c r="A362" s="52">
        <v>1.4</v>
      </c>
      <c r="B362" t="s">
        <v>299</v>
      </c>
      <c r="C362" s="53" t="s">
        <v>304</v>
      </c>
    </row>
    <row r="363" spans="1:3" x14ac:dyDescent="0.2">
      <c r="A363" s="52">
        <v>1.39</v>
      </c>
      <c r="B363" t="s">
        <v>299</v>
      </c>
      <c r="C363" s="53" t="s">
        <v>304</v>
      </c>
    </row>
    <row r="364" spans="1:3" x14ac:dyDescent="0.2">
      <c r="A364" s="52">
        <v>1.38</v>
      </c>
      <c r="B364" t="s">
        <v>299</v>
      </c>
      <c r="C364" s="53" t="s">
        <v>304</v>
      </c>
    </row>
    <row r="365" spans="1:3" x14ac:dyDescent="0.2">
      <c r="A365" s="52">
        <v>1.37</v>
      </c>
      <c r="B365" t="s">
        <v>299</v>
      </c>
      <c r="C365" s="53" t="s">
        <v>304</v>
      </c>
    </row>
    <row r="366" spans="1:3" x14ac:dyDescent="0.2">
      <c r="A366" s="52">
        <v>1.36</v>
      </c>
      <c r="B366" t="s">
        <v>299</v>
      </c>
      <c r="C366" s="53" t="s">
        <v>304</v>
      </c>
    </row>
    <row r="367" spans="1:3" x14ac:dyDescent="0.2">
      <c r="A367" s="52">
        <v>1.35</v>
      </c>
      <c r="B367" t="s">
        <v>299</v>
      </c>
      <c r="C367" s="53" t="s">
        <v>304</v>
      </c>
    </row>
    <row r="368" spans="1:3" x14ac:dyDescent="0.2">
      <c r="A368" s="52">
        <v>1.34</v>
      </c>
      <c r="B368" t="s">
        <v>299</v>
      </c>
      <c r="C368" s="53" t="s">
        <v>304</v>
      </c>
    </row>
    <row r="369" spans="1:3" x14ac:dyDescent="0.2">
      <c r="A369" s="52">
        <v>1.33</v>
      </c>
      <c r="B369" t="s">
        <v>299</v>
      </c>
      <c r="C369" s="53" t="s">
        <v>304</v>
      </c>
    </row>
    <row r="370" spans="1:3" x14ac:dyDescent="0.2">
      <c r="A370" s="52">
        <v>1.32</v>
      </c>
      <c r="B370" t="s">
        <v>299</v>
      </c>
      <c r="C370" s="53" t="s">
        <v>304</v>
      </c>
    </row>
    <row r="371" spans="1:3" x14ac:dyDescent="0.2">
      <c r="A371" s="52">
        <v>1.31</v>
      </c>
      <c r="B371" t="s">
        <v>299</v>
      </c>
      <c r="C371" s="53" t="s">
        <v>304</v>
      </c>
    </row>
    <row r="372" spans="1:3" x14ac:dyDescent="0.2">
      <c r="A372" s="52">
        <v>1.3</v>
      </c>
      <c r="B372" t="s">
        <v>299</v>
      </c>
      <c r="C372" s="53" t="s">
        <v>304</v>
      </c>
    </row>
    <row r="373" spans="1:3" x14ac:dyDescent="0.2">
      <c r="A373" s="52">
        <v>1.29</v>
      </c>
      <c r="B373" t="s">
        <v>299</v>
      </c>
      <c r="C373" s="53" t="s">
        <v>304</v>
      </c>
    </row>
    <row r="374" spans="1:3" x14ac:dyDescent="0.2">
      <c r="A374" s="52">
        <v>1.28</v>
      </c>
      <c r="B374" t="s">
        <v>299</v>
      </c>
      <c r="C374" s="53" t="s">
        <v>304</v>
      </c>
    </row>
    <row r="375" spans="1:3" x14ac:dyDescent="0.2">
      <c r="A375" s="52">
        <v>1.27</v>
      </c>
      <c r="B375" t="s">
        <v>299</v>
      </c>
      <c r="C375" s="53" t="s">
        <v>304</v>
      </c>
    </row>
    <row r="376" spans="1:3" x14ac:dyDescent="0.2">
      <c r="A376" s="52">
        <v>1.26</v>
      </c>
      <c r="B376" t="s">
        <v>299</v>
      </c>
      <c r="C376" s="53" t="s">
        <v>304</v>
      </c>
    </row>
    <row r="377" spans="1:3" x14ac:dyDescent="0.2">
      <c r="A377" s="52">
        <v>1.25</v>
      </c>
      <c r="B377" t="s">
        <v>299</v>
      </c>
      <c r="C377" s="53" t="s">
        <v>304</v>
      </c>
    </row>
    <row r="378" spans="1:3" x14ac:dyDescent="0.2">
      <c r="A378" s="52">
        <v>1.24</v>
      </c>
      <c r="B378" t="s">
        <v>299</v>
      </c>
      <c r="C378" s="53" t="s">
        <v>304</v>
      </c>
    </row>
    <row r="379" spans="1:3" x14ac:dyDescent="0.2">
      <c r="A379" s="52">
        <v>1.23</v>
      </c>
      <c r="B379" t="s">
        <v>299</v>
      </c>
      <c r="C379" s="53" t="s">
        <v>304</v>
      </c>
    </row>
    <row r="380" spans="1:3" x14ac:dyDescent="0.2">
      <c r="A380" s="52">
        <v>1.22</v>
      </c>
      <c r="B380" t="s">
        <v>299</v>
      </c>
      <c r="C380" s="53" t="s">
        <v>304</v>
      </c>
    </row>
    <row r="381" spans="1:3" x14ac:dyDescent="0.2">
      <c r="A381" s="52">
        <v>1.21</v>
      </c>
      <c r="B381" t="s">
        <v>299</v>
      </c>
      <c r="C381" s="53" t="s">
        <v>304</v>
      </c>
    </row>
    <row r="382" spans="1:3" x14ac:dyDescent="0.2">
      <c r="A382" s="52">
        <v>1.2</v>
      </c>
      <c r="B382" t="s">
        <v>299</v>
      </c>
      <c r="C382" s="53" t="s">
        <v>304</v>
      </c>
    </row>
    <row r="383" spans="1:3" x14ac:dyDescent="0.2">
      <c r="A383" s="52">
        <v>1.19</v>
      </c>
      <c r="B383" t="s">
        <v>299</v>
      </c>
      <c r="C383" s="53" t="s">
        <v>304</v>
      </c>
    </row>
    <row r="384" spans="1:3" x14ac:dyDescent="0.2">
      <c r="A384" s="52">
        <v>1.18</v>
      </c>
      <c r="B384" t="s">
        <v>299</v>
      </c>
      <c r="C384" s="53" t="s">
        <v>304</v>
      </c>
    </row>
    <row r="385" spans="1:3" x14ac:dyDescent="0.2">
      <c r="A385" s="52">
        <v>1.17</v>
      </c>
      <c r="B385" t="s">
        <v>299</v>
      </c>
      <c r="C385" s="53" t="s">
        <v>304</v>
      </c>
    </row>
    <row r="386" spans="1:3" x14ac:dyDescent="0.2">
      <c r="A386" s="52">
        <v>1.1599999999999999</v>
      </c>
      <c r="B386" t="s">
        <v>299</v>
      </c>
      <c r="C386" s="53" t="s">
        <v>304</v>
      </c>
    </row>
    <row r="387" spans="1:3" x14ac:dyDescent="0.2">
      <c r="A387" s="52">
        <v>1.1499999999999999</v>
      </c>
      <c r="B387" t="s">
        <v>299</v>
      </c>
      <c r="C387" s="53" t="s">
        <v>304</v>
      </c>
    </row>
    <row r="388" spans="1:3" x14ac:dyDescent="0.2">
      <c r="A388" s="52">
        <v>1.1399999999999999</v>
      </c>
      <c r="B388" t="s">
        <v>299</v>
      </c>
      <c r="C388" s="53" t="s">
        <v>304</v>
      </c>
    </row>
    <row r="389" spans="1:3" x14ac:dyDescent="0.2">
      <c r="A389" s="52">
        <v>1.1299999999999999</v>
      </c>
      <c r="B389" t="s">
        <v>299</v>
      </c>
      <c r="C389" s="53" t="s">
        <v>304</v>
      </c>
    </row>
    <row r="390" spans="1:3" x14ac:dyDescent="0.2">
      <c r="A390" s="52">
        <v>1.1200000000000001</v>
      </c>
      <c r="B390" t="s">
        <v>299</v>
      </c>
      <c r="C390" s="53" t="s">
        <v>304</v>
      </c>
    </row>
    <row r="391" spans="1:3" x14ac:dyDescent="0.2">
      <c r="A391" s="52">
        <v>1.1100000000000001</v>
      </c>
      <c r="B391" t="s">
        <v>299</v>
      </c>
      <c r="C391" s="53" t="s">
        <v>304</v>
      </c>
    </row>
    <row r="392" spans="1:3" x14ac:dyDescent="0.2">
      <c r="A392" s="52">
        <v>1.1000000000000001</v>
      </c>
      <c r="B392" t="s">
        <v>299</v>
      </c>
      <c r="C392" s="53" t="s">
        <v>304</v>
      </c>
    </row>
    <row r="393" spans="1:3" x14ac:dyDescent="0.2">
      <c r="A393" s="52">
        <v>1.0900000000000001</v>
      </c>
      <c r="B393" t="s">
        <v>299</v>
      </c>
      <c r="C393" s="53" t="s">
        <v>304</v>
      </c>
    </row>
    <row r="394" spans="1:3" x14ac:dyDescent="0.2">
      <c r="A394" s="52">
        <v>1.08</v>
      </c>
      <c r="B394" t="s">
        <v>299</v>
      </c>
      <c r="C394" s="53" t="s">
        <v>304</v>
      </c>
    </row>
    <row r="395" spans="1:3" x14ac:dyDescent="0.2">
      <c r="A395" s="52">
        <v>1.07</v>
      </c>
      <c r="B395" t="s">
        <v>299</v>
      </c>
      <c r="C395" s="53" t="s">
        <v>304</v>
      </c>
    </row>
    <row r="396" spans="1:3" x14ac:dyDescent="0.2">
      <c r="A396" s="52">
        <v>1.06</v>
      </c>
      <c r="B396" t="s">
        <v>299</v>
      </c>
      <c r="C396" s="53" t="s">
        <v>304</v>
      </c>
    </row>
    <row r="397" spans="1:3" x14ac:dyDescent="0.2">
      <c r="A397" s="52">
        <v>1.05</v>
      </c>
      <c r="B397" t="s">
        <v>299</v>
      </c>
      <c r="C397" s="53" t="s">
        <v>304</v>
      </c>
    </row>
    <row r="398" spans="1:3" x14ac:dyDescent="0.2">
      <c r="A398" s="52">
        <v>1.04</v>
      </c>
      <c r="B398" t="s">
        <v>299</v>
      </c>
      <c r="C398" s="53" t="s">
        <v>304</v>
      </c>
    </row>
    <row r="399" spans="1:3" x14ac:dyDescent="0.2">
      <c r="A399" s="52">
        <v>1.03</v>
      </c>
      <c r="B399" t="s">
        <v>299</v>
      </c>
      <c r="C399" s="53" t="s">
        <v>304</v>
      </c>
    </row>
    <row r="400" spans="1:3" x14ac:dyDescent="0.2">
      <c r="A400" s="52">
        <v>1.02</v>
      </c>
      <c r="B400" t="s">
        <v>299</v>
      </c>
      <c r="C400" s="53" t="s">
        <v>304</v>
      </c>
    </row>
    <row r="401" spans="1:3" x14ac:dyDescent="0.2">
      <c r="A401" s="52">
        <v>1.01</v>
      </c>
      <c r="B401" t="s">
        <v>299</v>
      </c>
      <c r="C401" s="53" t="s">
        <v>304</v>
      </c>
    </row>
    <row r="402" spans="1:3" x14ac:dyDescent="0.2">
      <c r="A402" s="52">
        <v>1</v>
      </c>
      <c r="B402" t="s">
        <v>299</v>
      </c>
      <c r="C402" s="53" t="s">
        <v>304</v>
      </c>
    </row>
    <row r="403" spans="1:3" x14ac:dyDescent="0.2">
      <c r="A403" s="52">
        <v>0</v>
      </c>
      <c r="B403" s="58" t="s">
        <v>320</v>
      </c>
      <c r="C403" s="53" t="s">
        <v>321</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4" workbookViewId="0">
      <selection activeCell="G23" sqref="G23"/>
    </sheetView>
  </sheetViews>
  <sheetFormatPr defaultRowHeight="12.75" x14ac:dyDescent="0.2"/>
  <cols>
    <col min="1" max="1" width="28.5703125" customWidth="1"/>
    <col min="2" max="2" width="9.140625" customWidth="1"/>
    <col min="3" max="3" width="10.7109375" customWidth="1"/>
    <col min="4" max="4" width="13.28515625" customWidth="1"/>
    <col min="5" max="5" width="12.140625" customWidth="1"/>
    <col min="6" max="6" width="31.140625" customWidth="1"/>
    <col min="7" max="7" width="27.28515625" customWidth="1"/>
  </cols>
  <sheetData>
    <row r="1" spans="1:6" s="1" customFormat="1" ht="53.25" customHeight="1" x14ac:dyDescent="0.2">
      <c r="A1" s="136" t="s">
        <v>323</v>
      </c>
      <c r="B1" s="136"/>
      <c r="C1" s="136"/>
      <c r="D1" s="136"/>
      <c r="E1" s="136"/>
      <c r="F1" s="136"/>
    </row>
    <row r="2" spans="1:6" s="1" customFormat="1" ht="21" customHeight="1" x14ac:dyDescent="0.2">
      <c r="A2" s="40" t="s">
        <v>260</v>
      </c>
      <c r="B2" s="124">
        <f>'STAR Assessment'!B2:E2</f>
        <v>0</v>
      </c>
      <c r="C2" s="124"/>
      <c r="D2" s="124"/>
      <c r="E2" s="124"/>
      <c r="F2" s="124"/>
    </row>
    <row r="3" spans="1:6" s="1" customFormat="1" ht="21" customHeight="1" x14ac:dyDescent="0.2">
      <c r="A3" s="40" t="s">
        <v>262</v>
      </c>
      <c r="B3" s="124">
        <f>'STAR Assessment'!B3:E3</f>
        <v>0</v>
      </c>
      <c r="C3" s="124"/>
      <c r="D3" s="124"/>
      <c r="E3" s="124"/>
      <c r="F3" s="124"/>
    </row>
    <row r="4" spans="1:6" s="1" customFormat="1" ht="14.25" customHeight="1" x14ac:dyDescent="0.2">
      <c r="A4" s="40"/>
      <c r="B4" s="61"/>
      <c r="C4" s="61"/>
      <c r="D4" s="61"/>
      <c r="E4" s="61"/>
      <c r="F4" s="41"/>
    </row>
    <row r="5" spans="1:6" s="1" customFormat="1" ht="6" customHeight="1" x14ac:dyDescent="0.2">
      <c r="A5" s="59"/>
      <c r="B5" s="59"/>
      <c r="C5" s="59"/>
      <c r="D5" s="59"/>
      <c r="E5" s="59"/>
      <c r="F5" s="59"/>
    </row>
    <row r="6" spans="1:6" ht="18" x14ac:dyDescent="0.2">
      <c r="A6" s="101" t="s">
        <v>257</v>
      </c>
      <c r="B6" s="101"/>
      <c r="C6" s="37" t="s">
        <v>8</v>
      </c>
      <c r="E6" s="42" t="s">
        <v>322</v>
      </c>
      <c r="F6" s="67">
        <f>'STAR Assessment'!G2</f>
        <v>0</v>
      </c>
    </row>
    <row r="7" spans="1:6" x14ac:dyDescent="0.2">
      <c r="A7" s="99" t="s">
        <v>266</v>
      </c>
      <c r="B7" s="100"/>
      <c r="C7" s="21">
        <f>'STAR Assessment'!C81</f>
        <v>0</v>
      </c>
    </row>
    <row r="8" spans="1:6" ht="12.75" customHeight="1" x14ac:dyDescent="0.2">
      <c r="A8" s="99" t="s">
        <v>271</v>
      </c>
      <c r="B8" s="100"/>
      <c r="C8" s="21">
        <f>'STAR Assessment'!C82</f>
        <v>0</v>
      </c>
    </row>
    <row r="9" spans="1:6" ht="12.75" customHeight="1" x14ac:dyDescent="0.2">
      <c r="A9" s="99" t="s">
        <v>272</v>
      </c>
      <c r="B9" s="100"/>
      <c r="C9" s="21">
        <f>'STAR Assessment'!C83</f>
        <v>0</v>
      </c>
    </row>
    <row r="10" spans="1:6" x14ac:dyDescent="0.2">
      <c r="A10" s="26" t="s">
        <v>274</v>
      </c>
      <c r="B10" s="39"/>
      <c r="C10" s="21">
        <f>'STAR Assessment'!C84</f>
        <v>0</v>
      </c>
    </row>
    <row r="11" spans="1:6" ht="12.75" customHeight="1" x14ac:dyDescent="0.2">
      <c r="A11" s="38" t="s">
        <v>255</v>
      </c>
      <c r="B11" s="39"/>
      <c r="C11" s="21">
        <f>'STAR Assessment'!C85</f>
        <v>0</v>
      </c>
      <c r="D11" s="138" t="s">
        <v>265</v>
      </c>
      <c r="E11" s="138"/>
      <c r="F11" s="138"/>
    </row>
    <row r="12" spans="1:6" ht="12.75" customHeight="1" x14ac:dyDescent="0.2">
      <c r="A12" s="38" t="s">
        <v>282</v>
      </c>
      <c r="B12" s="39"/>
      <c r="C12" s="21">
        <f>'STAR Assessment'!C86</f>
        <v>0</v>
      </c>
      <c r="D12" s="138"/>
      <c r="E12" s="138"/>
      <c r="F12" s="138"/>
    </row>
    <row r="13" spans="1:6" ht="12.75" customHeight="1" x14ac:dyDescent="0.2">
      <c r="A13" s="99" t="s">
        <v>285</v>
      </c>
      <c r="B13" s="100"/>
      <c r="C13" s="21">
        <f>'STAR Assessment'!C87</f>
        <v>0</v>
      </c>
      <c r="D13" s="138"/>
      <c r="E13" s="138"/>
      <c r="F13" s="138"/>
    </row>
    <row r="14" spans="1:6" ht="12.75" customHeight="1" x14ac:dyDescent="0.2">
      <c r="A14" s="29" t="s">
        <v>287</v>
      </c>
      <c r="B14" s="30"/>
      <c r="C14" s="21">
        <f>'STAR Assessment'!C88</f>
        <v>0</v>
      </c>
      <c r="D14" s="137" t="str">
        <f>VLOOKUP(C16,Scores,3,FALSE)</f>
        <v xml:space="preserve"> </v>
      </c>
      <c r="E14" s="137"/>
      <c r="F14" s="137"/>
    </row>
    <row r="15" spans="1:6" ht="12.75" customHeight="1" x14ac:dyDescent="0.2">
      <c r="A15" s="31" t="s">
        <v>256</v>
      </c>
      <c r="B15" s="32"/>
      <c r="C15" s="35">
        <f>'STAR Assessment'!C89</f>
        <v>0</v>
      </c>
      <c r="D15" s="137"/>
      <c r="E15" s="137"/>
      <c r="F15" s="137"/>
    </row>
    <row r="16" spans="1:6" ht="20.25" x14ac:dyDescent="0.2">
      <c r="A16" s="28" t="s">
        <v>258</v>
      </c>
      <c r="B16" s="5"/>
      <c r="C16" s="68">
        <f>TRUNC(SUM(C7:C15)/9,2)</f>
        <v>0</v>
      </c>
    </row>
    <row r="17" spans="1:6" ht="6" customHeight="1" x14ac:dyDescent="0.2">
      <c r="A17" s="60"/>
      <c r="B17" s="60"/>
      <c r="C17" s="60"/>
      <c r="D17" s="60"/>
      <c r="E17" s="60"/>
      <c r="F17" s="60"/>
    </row>
    <row r="18" spans="1:6" ht="15.75" x14ac:dyDescent="0.25">
      <c r="A18" s="62" t="s">
        <v>340</v>
      </c>
      <c r="B18" s="63"/>
      <c r="C18" s="69" t="s">
        <v>325</v>
      </c>
      <c r="D18" s="63"/>
      <c r="E18" s="63"/>
      <c r="F18" s="63"/>
    </row>
    <row r="19" spans="1:6" x14ac:dyDescent="0.2">
      <c r="A19" s="65"/>
      <c r="C19" s="64"/>
      <c r="D19" s="64"/>
      <c r="E19" s="64"/>
      <c r="F19" s="64"/>
    </row>
    <row r="20" spans="1:6" x14ac:dyDescent="0.2">
      <c r="A20" s="66" t="s">
        <v>326</v>
      </c>
      <c r="B20" s="75"/>
      <c r="C20" s="64"/>
      <c r="D20" s="74" t="s">
        <v>327</v>
      </c>
      <c r="E20" s="75"/>
    </row>
    <row r="21" spans="1:6" x14ac:dyDescent="0.2">
      <c r="A21" s="64"/>
      <c r="B21" s="64"/>
      <c r="C21" s="64"/>
      <c r="D21" s="64"/>
      <c r="E21" s="64"/>
    </row>
    <row r="22" spans="1:6" ht="26.25" thickBot="1" x14ac:dyDescent="0.25">
      <c r="A22" s="76" t="s">
        <v>328</v>
      </c>
      <c r="B22" s="77" t="s">
        <v>339</v>
      </c>
      <c r="C22" s="76" t="s">
        <v>331</v>
      </c>
      <c r="D22" s="76" t="s">
        <v>332</v>
      </c>
      <c r="E22" s="76" t="s">
        <v>333</v>
      </c>
      <c r="F22" s="76" t="s">
        <v>338</v>
      </c>
    </row>
    <row r="23" spans="1:6" ht="13.5" thickTop="1" x14ac:dyDescent="0.2">
      <c r="A23" s="83" t="s">
        <v>329</v>
      </c>
      <c r="B23" s="78"/>
      <c r="C23" s="78"/>
      <c r="D23" s="79"/>
      <c r="E23" s="78"/>
      <c r="F23" s="80"/>
    </row>
    <row r="24" spans="1:6" x14ac:dyDescent="0.2">
      <c r="A24" s="84" t="s">
        <v>254</v>
      </c>
      <c r="B24" s="79"/>
      <c r="C24" s="79"/>
      <c r="D24" s="79"/>
      <c r="E24" s="79"/>
      <c r="F24" s="82"/>
    </row>
    <row r="25" spans="1:6" x14ac:dyDescent="0.2">
      <c r="A25" s="84" t="s">
        <v>330</v>
      </c>
      <c r="B25" s="79"/>
      <c r="C25" s="79"/>
      <c r="D25" s="79"/>
      <c r="E25" s="79"/>
      <c r="F25" s="82"/>
    </row>
    <row r="26" spans="1:6" ht="12.75" customHeight="1" x14ac:dyDescent="0.2">
      <c r="A26" s="139" t="s">
        <v>337</v>
      </c>
      <c r="B26" s="140"/>
      <c r="C26" s="140"/>
      <c r="D26" s="140"/>
      <c r="E26" s="141"/>
      <c r="F26" s="82"/>
    </row>
    <row r="27" spans="1:6" x14ac:dyDescent="0.2">
      <c r="A27" s="84" t="s">
        <v>334</v>
      </c>
      <c r="B27" s="79"/>
      <c r="C27" s="79"/>
      <c r="D27" s="79"/>
      <c r="E27" s="79"/>
      <c r="F27" s="82"/>
    </row>
    <row r="28" spans="1:6" x14ac:dyDescent="0.2">
      <c r="A28" s="84" t="s">
        <v>335</v>
      </c>
      <c r="B28" s="79"/>
      <c r="C28" s="79"/>
      <c r="D28" s="79"/>
      <c r="E28" s="79"/>
      <c r="F28" s="82"/>
    </row>
    <row r="29" spans="1:6" x14ac:dyDescent="0.2">
      <c r="A29" s="84" t="s">
        <v>336</v>
      </c>
      <c r="B29" s="79"/>
      <c r="C29" s="79"/>
      <c r="D29" s="79"/>
      <c r="E29" s="79"/>
      <c r="F29" s="82"/>
    </row>
    <row r="30" spans="1:6" x14ac:dyDescent="0.2">
      <c r="A30" s="81"/>
      <c r="B30" s="79"/>
      <c r="C30" s="79"/>
      <c r="D30" s="79"/>
      <c r="E30" s="79"/>
      <c r="F30" s="82"/>
    </row>
    <row r="31" spans="1:6" x14ac:dyDescent="0.2">
      <c r="A31" s="81"/>
      <c r="B31" s="79"/>
      <c r="C31" s="79"/>
      <c r="D31" s="79"/>
      <c r="E31" s="79"/>
      <c r="F31" s="82"/>
    </row>
    <row r="32" spans="1:6" x14ac:dyDescent="0.2">
      <c r="A32" s="81"/>
      <c r="B32" s="79"/>
      <c r="C32" s="79"/>
      <c r="D32" s="79"/>
      <c r="E32" s="79"/>
      <c r="F32" s="82"/>
    </row>
    <row r="33" spans="1:6" x14ac:dyDescent="0.2">
      <c r="A33" s="82"/>
      <c r="B33" s="82"/>
      <c r="C33" s="82"/>
      <c r="D33" s="82"/>
      <c r="E33" s="82"/>
      <c r="F33" s="82"/>
    </row>
    <row r="34" spans="1:6" x14ac:dyDescent="0.2">
      <c r="A34" s="85"/>
      <c r="B34" s="85"/>
      <c r="C34" s="85"/>
      <c r="D34" s="85"/>
      <c r="E34" s="85"/>
      <c r="F34" s="85"/>
    </row>
    <row r="35" spans="1:6" ht="29.25" customHeight="1" x14ac:dyDescent="0.25">
      <c r="A35" s="62" t="s">
        <v>324</v>
      </c>
      <c r="B35" s="63"/>
      <c r="C35" s="69" t="s">
        <v>341</v>
      </c>
      <c r="D35" s="63"/>
      <c r="E35" s="63"/>
      <c r="F35" s="63"/>
    </row>
    <row r="36" spans="1:6" x14ac:dyDescent="0.2">
      <c r="A36" s="86" t="s">
        <v>351</v>
      </c>
      <c r="B36" s="87"/>
      <c r="C36" s="88"/>
      <c r="D36" s="87"/>
      <c r="E36" s="87"/>
      <c r="F36" s="87"/>
    </row>
    <row r="37" spans="1:6" ht="42.75" customHeight="1" x14ac:dyDescent="0.2">
      <c r="A37" s="145"/>
      <c r="B37" s="145"/>
      <c r="C37" s="145"/>
      <c r="D37" s="145"/>
      <c r="E37" s="145"/>
      <c r="F37" s="145"/>
    </row>
    <row r="38" spans="1:6" ht="13.5" customHeight="1" x14ac:dyDescent="0.2">
      <c r="A38" s="70" t="s">
        <v>342</v>
      </c>
      <c r="B38" s="71"/>
      <c r="C38" s="142"/>
      <c r="D38" s="142"/>
      <c r="E38" s="142"/>
      <c r="F38" s="142"/>
    </row>
    <row r="39" spans="1:6" ht="83.25" customHeight="1" x14ac:dyDescent="0.2">
      <c r="A39" s="133">
        <f>Financial</f>
        <v>0</v>
      </c>
      <c r="B39" s="133"/>
      <c r="C39" s="133"/>
      <c r="D39" s="133"/>
      <c r="E39" s="133"/>
      <c r="F39" s="133"/>
    </row>
    <row r="40" spans="1:6" ht="12.75" customHeight="1" x14ac:dyDescent="0.2">
      <c r="A40" s="147" t="s">
        <v>343</v>
      </c>
      <c r="B40" s="147"/>
      <c r="C40" s="147"/>
      <c r="D40" s="147"/>
      <c r="E40" s="147"/>
      <c r="F40" s="147"/>
    </row>
    <row r="41" spans="1:6" ht="72.75" customHeight="1" x14ac:dyDescent="0.2">
      <c r="A41" s="133">
        <f>QUALITY</f>
        <v>0</v>
      </c>
      <c r="B41" s="133"/>
      <c r="C41" s="133"/>
      <c r="D41" s="133"/>
      <c r="E41" s="133"/>
      <c r="F41" s="133"/>
    </row>
    <row r="42" spans="1:6" x14ac:dyDescent="0.2">
      <c r="A42" s="149" t="s">
        <v>345</v>
      </c>
      <c r="B42" s="150"/>
      <c r="C42" s="72"/>
      <c r="D42" s="72"/>
      <c r="E42" s="72"/>
      <c r="F42" s="72"/>
    </row>
    <row r="43" spans="1:6" ht="60.75" customHeight="1" x14ac:dyDescent="0.2">
      <c r="A43" s="133">
        <f>BOARD</f>
        <v>0</v>
      </c>
      <c r="B43" s="133"/>
      <c r="C43" s="133"/>
      <c r="D43" s="133"/>
      <c r="E43" s="133"/>
      <c r="F43" s="133"/>
    </row>
    <row r="44" spans="1:6" x14ac:dyDescent="0.2">
      <c r="A44" s="148" t="s">
        <v>274</v>
      </c>
      <c r="B44" s="148"/>
      <c r="C44" s="148"/>
      <c r="D44" s="148"/>
      <c r="E44" s="148"/>
      <c r="F44" s="148"/>
    </row>
    <row r="45" spans="1:6" ht="64.5" customHeight="1" x14ac:dyDescent="0.2">
      <c r="A45" s="133">
        <f>Programs</f>
        <v>0</v>
      </c>
      <c r="B45" s="133"/>
      <c r="C45" s="133"/>
      <c r="D45" s="133"/>
      <c r="E45" s="133"/>
      <c r="F45" s="133"/>
    </row>
    <row r="46" spans="1:6" x14ac:dyDescent="0.2">
      <c r="A46" s="73" t="s">
        <v>347</v>
      </c>
      <c r="B46" s="72"/>
      <c r="C46" s="72"/>
      <c r="D46" s="72"/>
      <c r="E46" s="72"/>
      <c r="F46" s="72"/>
    </row>
    <row r="47" spans="1:6" ht="61.5" customHeight="1" x14ac:dyDescent="0.2">
      <c r="A47" s="133">
        <f>Monitoring</f>
        <v>0</v>
      </c>
      <c r="B47" s="133"/>
      <c r="C47" s="133"/>
      <c r="D47" s="133"/>
      <c r="E47" s="133"/>
      <c r="F47" s="133"/>
    </row>
    <row r="48" spans="1:6" x14ac:dyDescent="0.2">
      <c r="A48" s="146" t="s">
        <v>346</v>
      </c>
      <c r="B48" s="146"/>
      <c r="C48" s="146"/>
      <c r="D48" s="146"/>
      <c r="E48" s="146"/>
      <c r="F48" s="146"/>
    </row>
    <row r="49" spans="1:6" ht="82.5" customHeight="1" x14ac:dyDescent="0.2">
      <c r="A49" s="133">
        <f>Audit</f>
        <v>0</v>
      </c>
      <c r="B49" s="133"/>
      <c r="C49" s="133"/>
      <c r="D49" s="133"/>
      <c r="E49" s="133"/>
      <c r="F49" s="133"/>
    </row>
    <row r="50" spans="1:6" x14ac:dyDescent="0.2">
      <c r="A50" s="70" t="s">
        <v>348</v>
      </c>
      <c r="B50" s="71"/>
      <c r="C50" s="72"/>
      <c r="D50" s="72"/>
      <c r="E50" s="72"/>
      <c r="F50" s="72"/>
    </row>
    <row r="51" spans="1:6" ht="48.75" customHeight="1" x14ac:dyDescent="0.2">
      <c r="A51" s="133">
        <f>Staff</f>
        <v>0</v>
      </c>
      <c r="B51" s="133"/>
      <c r="C51" s="133"/>
      <c r="D51" s="133"/>
      <c r="E51" s="133"/>
      <c r="F51" s="133"/>
    </row>
    <row r="52" spans="1:6" x14ac:dyDescent="0.2">
      <c r="A52" s="143" t="s">
        <v>349</v>
      </c>
      <c r="B52" s="143"/>
      <c r="C52" s="143"/>
      <c r="D52" s="143"/>
      <c r="E52" s="143"/>
      <c r="F52" s="143"/>
    </row>
    <row r="53" spans="1:6" ht="84" customHeight="1" x14ac:dyDescent="0.2">
      <c r="A53" s="133">
        <f>Report</f>
        <v>0</v>
      </c>
      <c r="B53" s="133"/>
      <c r="C53" s="133"/>
      <c r="D53" s="133"/>
      <c r="E53" s="133"/>
      <c r="F53" s="133"/>
    </row>
    <row r="54" spans="1:6" x14ac:dyDescent="0.2">
      <c r="A54" s="144" t="s">
        <v>350</v>
      </c>
      <c r="B54" s="144"/>
      <c r="C54" s="144"/>
      <c r="D54" s="144"/>
      <c r="E54" s="144"/>
      <c r="F54" s="144"/>
    </row>
    <row r="55" spans="1:6" ht="65.25" customHeight="1" x14ac:dyDescent="0.2">
      <c r="A55" s="133">
        <f>Complaints</f>
        <v>0</v>
      </c>
      <c r="B55" s="133"/>
      <c r="C55" s="133"/>
      <c r="D55" s="133"/>
      <c r="E55" s="133"/>
      <c r="F55" s="133"/>
    </row>
  </sheetData>
  <mergeCells count="28">
    <mergeCell ref="A52:F52"/>
    <mergeCell ref="A53:F53"/>
    <mergeCell ref="A54:F54"/>
    <mergeCell ref="A55:F55"/>
    <mergeCell ref="A37:F37"/>
    <mergeCell ref="A45:F45"/>
    <mergeCell ref="A47:F47"/>
    <mergeCell ref="A48:F48"/>
    <mergeCell ref="A49:F49"/>
    <mergeCell ref="A51:F51"/>
    <mergeCell ref="A39:F39"/>
    <mergeCell ref="A40:F40"/>
    <mergeCell ref="A41:F41"/>
    <mergeCell ref="A43:F43"/>
    <mergeCell ref="A44:F44"/>
    <mergeCell ref="A42:B42"/>
    <mergeCell ref="D14:F15"/>
    <mergeCell ref="D11:F13"/>
    <mergeCell ref="A26:E26"/>
    <mergeCell ref="C38:F38"/>
    <mergeCell ref="A9:B9"/>
    <mergeCell ref="A13:B13"/>
    <mergeCell ref="A1:F1"/>
    <mergeCell ref="A6:B6"/>
    <mergeCell ref="A7:B7"/>
    <mergeCell ref="A8:B8"/>
    <mergeCell ref="B2:F2"/>
    <mergeCell ref="B3:F3"/>
  </mergeCells>
  <printOptions horizontalCentered="1"/>
  <pageMargins left="0" right="0" top="0.5" bottom="0.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STAR Assessment</vt:lpstr>
      <vt:lpstr>Agency STAR Results</vt:lpstr>
      <vt:lpstr>ScoreTable</vt:lpstr>
      <vt:lpstr>Risk Based Monitoring Plan</vt:lpstr>
      <vt:lpstr>Audit</vt:lpstr>
      <vt:lpstr>BOARD</vt:lpstr>
      <vt:lpstr>Complaints</vt:lpstr>
      <vt:lpstr>Financial</vt:lpstr>
      <vt:lpstr>Monitoring</vt:lpstr>
      <vt:lpstr>'STAR Assessment'!Print_Titles</vt:lpstr>
      <vt:lpstr>Programs</vt:lpstr>
      <vt:lpstr>QUALITY</vt:lpstr>
      <vt:lpstr>Report</vt:lpstr>
      <vt:lpstr>Score</vt:lpstr>
      <vt:lpstr>Scores</vt:lpstr>
      <vt:lpstr>Staff</vt:lpstr>
    </vt:vector>
  </TitlesOfParts>
  <Company>Community Trade and Economic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CSBG Risk Assessment</dc:title>
  <dc:creator>Community Services Block Grant</dc:creator>
  <cp:lastModifiedBy>Green, Sarah</cp:lastModifiedBy>
  <cp:lastPrinted>2018-04-02T17:20:48Z</cp:lastPrinted>
  <dcterms:created xsi:type="dcterms:W3CDTF">2006-05-23T16:50:06Z</dcterms:created>
  <dcterms:modified xsi:type="dcterms:W3CDTF">2020-03-12T15:15:55Z</dcterms:modified>
</cp:coreProperties>
</file>